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730" firstSheet="1" activeTab="1"/>
  </bookViews>
  <sheets>
    <sheet name="Definice" sheetId="1" state="hidden" r:id="rId1"/>
    <sheet name="Naegeli" sheetId="2" r:id="rId2"/>
  </sheets>
  <definedNames>
    <definedName name="Bezděčín">'Definice'!$E$34:$AG$34</definedName>
    <definedName name="Čejetice">'Definice'!$E$30:$AG$30</definedName>
    <definedName name="Debř">'Definice'!$E$32:$AG$32</definedName>
    <definedName name="Chrást">'Definice'!$E$33:$AG$33</definedName>
    <definedName name="Jemníky">'Definice'!$E$35:$AG$35</definedName>
    <definedName name="Mladá_Boleslav">'Definice'!$E$29:$AG$29</definedName>
    <definedName name="_xlnm.Print_Area" localSheetId="0">'Definice'!$A$1:$C$223</definedName>
    <definedName name="_xlnm.Print_Area" localSheetId="1">'Naegeli'!$A$1:$G$44</definedName>
    <definedName name="Podlázky">'Definice'!$E$31:$AG$31</definedName>
    <definedName name="základní">'Definice'!$E$28:$AG$28</definedName>
  </definedNames>
  <calcPr fullCalcOnLoad="1"/>
</workbook>
</file>

<file path=xl/comments2.xml><?xml version="1.0" encoding="utf-8"?>
<comments xmlns="http://schemas.openxmlformats.org/spreadsheetml/2006/main">
  <authors>
    <author>Milan Cimirot</author>
  </authors>
  <commentList>
    <comment ref="B27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8.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8.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8.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8.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8.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5.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-0,4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10"/>
            <color indexed="18"/>
            <rFont val="Times New Roman CE"/>
            <family val="1"/>
          </rPr>
          <t>Vyberte hodnotu z připojeného seznamu nebo zadejte přesnější hodnotu polohové třídy  z klávesnice v rozmezí 0 až 0,5
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<sst xmlns="http://schemas.openxmlformats.org/spreadsheetml/2006/main" count="269" uniqueCount="247">
  <si>
    <t>obce</t>
  </si>
  <si>
    <t>obytné domy</t>
  </si>
  <si>
    <t>m. města</t>
  </si>
  <si>
    <t>v.města</t>
  </si>
  <si>
    <t>krátká doba jízdy soukromým vozidlem do city</t>
  </si>
  <si>
    <t>prostředku a s únosnou dobou dopravy soukromým vozidlem do city.</t>
  </si>
  <si>
    <t>nebo tramvajemi s hustým jízdním řadem.</t>
  </si>
  <si>
    <t>Poznámky:</t>
  </si>
  <si>
    <t>Katastrální území</t>
  </si>
  <si>
    <t>Číslo parcelní</t>
  </si>
  <si>
    <t>Číslo popisné</t>
  </si>
  <si>
    <t>Plocha pozemků celkem</t>
  </si>
  <si>
    <t>z toho zastavěná plocha</t>
  </si>
  <si>
    <t>Reprodukční cena stavby</t>
  </si>
  <si>
    <t>Všeobecná situace</t>
  </si>
  <si>
    <t>Dopravní situace</t>
  </si>
  <si>
    <t>Intenzita využívání</t>
  </si>
  <si>
    <t>Obytný sektor</t>
  </si>
  <si>
    <t>Sektor obchodu a služeb</t>
  </si>
  <si>
    <t>Naegeliho procento</t>
  </si>
  <si>
    <t>Cena pozemku celkem</t>
  </si>
  <si>
    <t>Luxusní obytné polohy ve velkoměstech s největším osluněním a nejlepší vyhlídkou.</t>
  </si>
  <si>
    <t>Exkluzivní oblasti rodinných domů v blízkém okolí velkoměsta.</t>
  </si>
  <si>
    <t>Nejlepší obchodní polohy ve středně velkých městech a významných lázeňských místech.</t>
  </si>
  <si>
    <t>Vedlejší ulice v centru velkoměst.</t>
  </si>
  <si>
    <t>Přednostní nákupní ulice a náměstí v city velkoměst.</t>
  </si>
  <si>
    <t>Nejlepší obchodní poloha ve středně velkých městech.</t>
  </si>
  <si>
    <t>Nejlepší polohy pro obchody ve velkoměstech.</t>
  </si>
  <si>
    <t>Centra velkoměstských dopravních systémů s nejhustším proudem chodců.</t>
  </si>
  <si>
    <t>Uzlové body autobusových a tramvajových linek.</t>
  </si>
  <si>
    <t>Živý ruch chodců.</t>
  </si>
  <si>
    <t>Nákupní centrum na větším předměstí.</t>
  </si>
  <si>
    <t>Nákupní ulice městské oblasti.</t>
  </si>
  <si>
    <t>Městská oblast a předměstí.</t>
  </si>
  <si>
    <t>Objekty na okraji velkoměstských aglomerací, právě ještě dosažitelné cestujícími do práce.</t>
  </si>
  <si>
    <t>Ulice bez zvláštní výstavby.</t>
  </si>
  <si>
    <t>Pozemky ve vzdálené, výslovně nevýhodné dopravní poloze.</t>
  </si>
  <si>
    <t>Průměrná třída polohy</t>
  </si>
  <si>
    <t>Cena zastavěné plochy celkem</t>
  </si>
  <si>
    <t>Cena ostatní plochy celkem</t>
  </si>
  <si>
    <t>Cena 1 m2 zastavěné plochy</t>
  </si>
  <si>
    <t>Cenový koef. ostatní plochy</t>
  </si>
  <si>
    <t>Naegeliho metoda polohových tříd</t>
  </si>
  <si>
    <t>Nízké využití.</t>
  </si>
  <si>
    <t>Jednopodlažní soukromě postavený dům pro rekreaci.</t>
  </si>
  <si>
    <t>Jedno až dvouposchoďová stavba bez komfortu, sídlištního typu.</t>
  </si>
  <si>
    <t>Nepodsklepené nízké stavby.</t>
  </si>
  <si>
    <t>Dům pro jednu, dvě nebo více rodin, bez zvláštního komfortu.</t>
  </si>
  <si>
    <t>Dvou až tříposchoďová živnostenská a průmyslová stavba s nízkým technickým vybavením.</t>
  </si>
  <si>
    <t>Rodinný domek s průměrnou výstavbou.</t>
  </si>
  <si>
    <t>Obytný dům s živnostenskými prostorami.</t>
  </si>
  <si>
    <t>Středně intenzivní využití pozemků.</t>
  </si>
  <si>
    <t>Pohodlný rodinný domek.</t>
  </si>
  <si>
    <t>Pohodlný dům pro více rodin.</t>
  </si>
  <si>
    <t>Obytná plocha s malými byty.</t>
  </si>
  <si>
    <t>Apartmá.</t>
  </si>
  <si>
    <t>Terasový dům.</t>
  </si>
  <si>
    <t>Dům s byty v osobním vlastnictví.</t>
  </si>
  <si>
    <t>Obchod.</t>
  </si>
  <si>
    <t>Tří až pěti poschoďový obytný dům.</t>
  </si>
  <si>
    <t>Exkluzivní obytné stavby.</t>
  </si>
  <si>
    <t>Vysoké využití pozemku.</t>
  </si>
  <si>
    <t>Čistě obchodní dům.</t>
  </si>
  <si>
    <t>Biograf.</t>
  </si>
  <si>
    <t>Restaurace.</t>
  </si>
  <si>
    <t>Ordinace lékaře.</t>
  </si>
  <si>
    <t>Kancelář právníků.</t>
  </si>
  <si>
    <t>Kanceláře.</t>
  </si>
  <si>
    <t>Vícepodlažní obchod.</t>
  </si>
  <si>
    <t>Suterénní obchod.</t>
  </si>
  <si>
    <t xml:space="preserve">5 až 7 podlaží a 1 až 2 sklepní podlaží. Uzavřený způsob stavby, vysoké využití. </t>
  </si>
  <si>
    <t>Luxusní hotel s velkorysým zařízením místností.</t>
  </si>
  <si>
    <t>Hotel pro náročné.</t>
  </si>
  <si>
    <t>Hotel pro cestující střední cenové třídy.</t>
  </si>
  <si>
    <t>Rodinný dům s nejlepším vybavením.</t>
  </si>
  <si>
    <t>Hotel spodní cenové třídy.</t>
  </si>
  <si>
    <t>Dům s apartmá.</t>
  </si>
  <si>
    <t>Luxusnější obytný objekt.</t>
  </si>
  <si>
    <t>Motel.</t>
  </si>
  <si>
    <t>Rodinný dům.</t>
  </si>
  <si>
    <t>Dům s podloubím.</t>
  </si>
  <si>
    <t>Obytné plochy pro střední a zvýšené nároky.</t>
  </si>
  <si>
    <t>Venkovské hospody.</t>
  </si>
  <si>
    <t>Vekovské budovy s průměrným komfortem.</t>
  </si>
  <si>
    <t>Montované stavby.</t>
  </si>
  <si>
    <t>Běžné obytné budovy pro více rodin.</t>
  </si>
  <si>
    <t>Obytné budovy bez individuálního uspořádání.</t>
  </si>
  <si>
    <t>Turistická ubytovna.</t>
  </si>
  <si>
    <t>Sídliště.</t>
  </si>
  <si>
    <t>Venkovské obytné budovy.</t>
  </si>
  <si>
    <t>A</t>
  </si>
  <si>
    <t>B</t>
  </si>
  <si>
    <t>C</t>
  </si>
  <si>
    <t>D</t>
  </si>
  <si>
    <t>Individuelně postavený dům s byty v osobním vlastnictví.</t>
  </si>
  <si>
    <t>E</t>
  </si>
  <si>
    <t>Štěrkovna.</t>
  </si>
  <si>
    <t>Kamenolom.</t>
  </si>
  <si>
    <t>Pila.</t>
  </si>
  <si>
    <t>Deponie.</t>
  </si>
  <si>
    <t>Skladová plocha.</t>
  </si>
  <si>
    <t>Sklady velkých předmětů.</t>
  </si>
  <si>
    <t>Sklady surovin.</t>
  </si>
  <si>
    <t>Cena 1 m2 ostatní plochy</t>
  </si>
  <si>
    <t>Průměrná cena 1 m2</t>
  </si>
  <si>
    <t>Zemědělské oblasti velmi vzdálené od větších obcí a dopravních cest.</t>
  </si>
  <si>
    <t>Vesnice ani rekreačně nevyužitelné.</t>
  </si>
  <si>
    <t>Malé a střední obce.</t>
  </si>
  <si>
    <t>Obytné oblasti malých měst a osad s domy pro rekreaci a s turistickým ruchem.</t>
  </si>
  <si>
    <t>Střed (jádro) středně velkých vesnic.</t>
  </si>
  <si>
    <t>Obytné oblasti v předměstích s delší dobou jízdy do velkoměsta.</t>
  </si>
  <si>
    <t>Střed (jádro) malých měst.</t>
  </si>
  <si>
    <t>Obytné oblasti ve velkoměstech a jejich rychle dosažitelných předměstích.</t>
  </si>
  <si>
    <t>Předměstské vilové oblasti ve velkoměstech a mimo ně.</t>
  </si>
  <si>
    <t>Oblast domů pro rekreaci v důležitých centrech turistického ruchu.</t>
  </si>
  <si>
    <t>Nejlepší obchodní polohy v malých městech.</t>
  </si>
  <si>
    <t>Obytná jádra ve velkoměstech.</t>
  </si>
  <si>
    <t>Sklady polotovarů.</t>
  </si>
  <si>
    <t>Sklady vozidel.</t>
  </si>
  <si>
    <t>Parkingy, garáže s autoopravnami.</t>
  </si>
  <si>
    <t>Výletní restaurace.</t>
  </si>
  <si>
    <t>Výdejní sklady lékařské a kosmetické branže atd.</t>
  </si>
  <si>
    <t>Jednotlivé prodejní obchody.</t>
  </si>
  <si>
    <t>Jednotlivé hospodářství.</t>
  </si>
  <si>
    <t>Bankovní a pojišťovací agentura.</t>
  </si>
  <si>
    <t>Ateliér.</t>
  </si>
  <si>
    <t>Kancelář.</t>
  </si>
  <si>
    <t>Praxe svobodných povolání ve spojení s bytem.</t>
  </si>
  <si>
    <t>Obchodní místnosti.</t>
  </si>
  <si>
    <t>Sekretariát.</t>
  </si>
  <si>
    <t>Lékařská ordinace.</t>
  </si>
  <si>
    <t>Kancelář advokátů.</t>
  </si>
  <si>
    <t>Galerie.</t>
  </si>
  <si>
    <t>Speciální obchod.</t>
  </si>
  <si>
    <t>Bar.</t>
  </si>
  <si>
    <t>Zábavní lokál.</t>
  </si>
  <si>
    <t>Bankovní filiálka.</t>
  </si>
  <si>
    <t>Kiosek.</t>
  </si>
  <si>
    <t>Vynikající speciální obchod.</t>
  </si>
  <si>
    <t>Premiérový biograf.</t>
  </si>
  <si>
    <t>Restaurace se specialitami.</t>
  </si>
  <si>
    <t>Nákupní centrum.</t>
  </si>
  <si>
    <t>Obchodní dům.</t>
  </si>
  <si>
    <t>Banka.</t>
  </si>
  <si>
    <t>Cestovní kancelář.</t>
  </si>
  <si>
    <t>Ordinace speciálního lékaře.</t>
  </si>
  <si>
    <t>Kancelář právních zástupců.</t>
  </si>
  <si>
    <t>Patrový obchod.</t>
  </si>
  <si>
    <t>Luxusní obchod.</t>
  </si>
  <si>
    <t>Velkobanka.</t>
  </si>
  <si>
    <t>Obchodní sídlo význačného koncernu či firmy.</t>
  </si>
  <si>
    <t>Obchodní sídlo cestovní kanceláře.</t>
  </si>
  <si>
    <t>Jedno a víceposchoďové budovy. Nedostatečné zaokrouhlení pozemku.</t>
  </si>
  <si>
    <t>Skladovací budovy, tovární objekty strojírenského průmyslu v oblasti středně velkého města nebo</t>
  </si>
  <si>
    <t>velkoměsta, resp. ležící v průmyslových střediscích, připojení k železnici nebo na dálnici.</t>
  </si>
  <si>
    <t>Skladovací budovy, tovární objekty chemie v oblasti středně velkého města nebo velkoměsta,</t>
  </si>
  <si>
    <t>resp. ležící v průmyslových střediscích, připojení k železnici nebo na dálnici.</t>
  </si>
  <si>
    <t>Skladovací budovy, tovární objekty potravinářského oboru  v oblasti středně velikého města</t>
  </si>
  <si>
    <t>nebo velkoměsta, resp. ležící v průmyslových střediscích, připojení k železnici nebo na dálnici.</t>
  </si>
  <si>
    <t>Skladovací budovy, tovární objekty průmyslu dopravních prostředků v oblasti středně velikého</t>
  </si>
  <si>
    <t>Převážně víceposchoďové budovy. Závod částečně moderní, částečně zastaralý. Je dána možnost</t>
  </si>
  <si>
    <t>k přestavbě. Je naznačena možnost pružnosti způsobů využívání.</t>
  </si>
  <si>
    <t>Vícepatrové tovární budovy, odvětví rozhlasových přístrojů.</t>
  </si>
  <si>
    <t>Areály v průmyslových střediscích v oblasti města a přiléhajících předměstích velkoměsta.</t>
  </si>
  <si>
    <t>Připojení k železnici a na dálnici. Dobré spojení s letištěm.</t>
  </si>
  <si>
    <t>Přechod k průmyslovému využívání s větším podílem kanceláří.</t>
  </si>
  <si>
    <t>Není možno zjistit žádný organizovaný proud výrobků nebo tento proud je nemožný.</t>
  </si>
  <si>
    <t>Faktory zvýšení</t>
  </si>
  <si>
    <t>G</t>
  </si>
  <si>
    <t>-0.1</t>
  </si>
  <si>
    <t>+0.1</t>
  </si>
  <si>
    <t>Rohové parcely v obchodních polohách.</t>
  </si>
  <si>
    <t>Oblast zvlášť daňově výhodných obcí.</t>
  </si>
  <si>
    <t>Oblasti, které v důsledku zrušení zón nebo snížení jejich atraktivity při nové zástavbě bude</t>
  </si>
  <si>
    <t>možno využívat méně intenzivně než dosud, (nižší koeficienty využití, snížený počet podlaží,</t>
  </si>
  <si>
    <t>H</t>
  </si>
  <si>
    <t>Faktory snížení</t>
  </si>
  <si>
    <t>Rušící hluk ulic, letišť a železnice v obytných plochách.</t>
  </si>
  <si>
    <t>Blízko položená rušivá průmyslová zařízení v obytných čtvrtích, u kancelářských budov a hotelů.</t>
  </si>
  <si>
    <t>Vyjímečné zastínění (les a skály, severní svahy) u obytných poloh.</t>
  </si>
  <si>
    <t xml:space="preserve">Oblasti, které zařazením do kvalitativně vyšších zón mohou být lépe využity, než odpovídá </t>
  </si>
  <si>
    <t>současné zastavbě, ale jen v případech, pokud již k tomu nebylo přihlédnuto při výpočtu.</t>
  </si>
  <si>
    <t>Výhled a rovněž i sousedství s vodními plochami v obytných polohách, u hotelů, restaurací,</t>
  </si>
  <si>
    <t xml:space="preserve"> zónami, chráněnými přírodními oblastmi).</t>
  </si>
  <si>
    <t>stejně jako u parcel, které jsou zvýhodněny oblastmi se zakázanou výstavbou (parky, zelenými</t>
  </si>
  <si>
    <t xml:space="preserve">Obchodní polohy s intenzivním cizineckým ruchem, pokud to již nebylo zhodnoceno podle </t>
  </si>
  <si>
    <t>odstavce A. Je třeba vzít ohled na celkovou situaci.</t>
  </si>
  <si>
    <t xml:space="preserve"> města nebo velkoměsta, resp. v průmyslovho střediska, připojení k železnici nebo na dálnici.</t>
  </si>
  <si>
    <t>Skladovací haly, tovární objekty technicky zastaralé, mimo oblast v blízkosti velkoměst.</t>
  </si>
  <si>
    <t xml:space="preserve">Obchodní dům nadprůměrně vybavený a komfortní (klimatizační vybavení, rychlovýtahy, pohyb </t>
  </si>
  <si>
    <t>livá schodiště a pod.) Dvě a více podzemní podlaží.</t>
  </si>
  <si>
    <t xml:space="preserve">Obchodní dům nadprůměrně vybavený v exkluzivní poloze, v největších městech jako je Praha, </t>
  </si>
  <si>
    <t>Berlín, Mnichov, Hamburk, Frankfurt, Stuttgart, Hannover apod.</t>
  </si>
  <si>
    <t xml:space="preserve">Obytné a obchodní domy (v přízemí: obchody, restaurace. V horních podlažích: byty s praxí, </t>
  </si>
  <si>
    <t>kanceláře, aparmá, byty v osobním vlastnictví), 4 až 6 podlažní.</t>
  </si>
  <si>
    <t>Obvyklý nájemní 3 až 4 podlažní dům se středním využitím na dvě nebo tři rozpětí (2 nebo 3 lodi).</t>
  </si>
  <si>
    <t xml:space="preserve">Průmyslová a živnostenská stavba s obvyklým, pro výrobu potřebným technickým vybavením, </t>
  </si>
  <si>
    <t>nákladními výtahy, větráním apod.</t>
  </si>
  <si>
    <t>přizpůsobování vynucená provozem.</t>
  </si>
  <si>
    <t>zvětšené odstupy od hranice pozemku a mezi budovami a pod.), jen však v případě, že to ještě</t>
  </si>
  <si>
    <t>nebylo zahrnuto do výpočtu projektu.</t>
  </si>
  <si>
    <t>m2</t>
  </si>
  <si>
    <t>Kč</t>
  </si>
  <si>
    <t>Kč/m2</t>
  </si>
  <si>
    <t>Třída</t>
  </si>
  <si>
    <t xml:space="preserve"> </t>
  </si>
  <si>
    <t>% SCH</t>
  </si>
  <si>
    <t>% SRN</t>
  </si>
  <si>
    <t>%ČS-A</t>
  </si>
  <si>
    <t>%ČS-B</t>
  </si>
  <si>
    <t>Interpolační tabulka (třída/%)</t>
  </si>
  <si>
    <t>%ČS-C</t>
  </si>
  <si>
    <t>Okrajové oblasti malých měst</t>
  </si>
  <si>
    <t>%ČS-D</t>
  </si>
  <si>
    <t>Víceposchďové tovární budovy se všemi technickými zařízeními, klimatizací, dopravním zařízením.</t>
  </si>
  <si>
    <t xml:space="preserve">Zvolený výpočetní model:  </t>
  </si>
  <si>
    <t>Obchodní sídlo restauračního podniku.</t>
  </si>
  <si>
    <t>Pracoviště stavebních podniků a podniků se stavebním materiálem.</t>
  </si>
  <si>
    <t>Řemeslnické dílny (truhláři, klempíři, malíři a pod.).</t>
  </si>
  <si>
    <t>Sklady a výstavy velkoobchodníků a zástupců firem.</t>
  </si>
  <si>
    <t>Kanceláře a kancelářské místnosti s komfortním vybavením.</t>
  </si>
  <si>
    <t>Kanceláře a provozní místnosti známých osobností hospodářských a akademických povolání.</t>
  </si>
  <si>
    <t>Identifikátor akce</t>
  </si>
  <si>
    <t>F</t>
  </si>
  <si>
    <t>Sektor průmyslu</t>
  </si>
  <si>
    <t>s rozvíjejícím se průmyslem.</t>
  </si>
  <si>
    <t>Vícepatrové tovární budovy, jemná mechanika.</t>
  </si>
  <si>
    <t>Vícepatrové tovární budovy, konfekce.</t>
  </si>
  <si>
    <t>Vícepatrové tovární budovy, hodinky.</t>
  </si>
  <si>
    <t>Vícepatrové tovární budovy, elektrotechniky.</t>
  </si>
  <si>
    <t>Je zaručena optimální pružnost využívání.</t>
  </si>
  <si>
    <t>Co nejlepší zaokrouhlení pozemku.</t>
  </si>
  <si>
    <t>Pro průmysl zpravidla příliš drahé.</t>
  </si>
  <si>
    <t>Plochy se závody a sklady mimo průmyslová střediska bez připojení na železnici nebo na dálnici.</t>
  </si>
  <si>
    <t>Plochy se závody a sklady mimo průmyslová střediska. Zastaralé zařízení.</t>
  </si>
  <si>
    <t>Plochy se závody a sklady mimo průmyslová střediska. Špatně zaokrouhlený pozemek.</t>
  </si>
  <si>
    <t>Skladové plochy s připojením k železnici nebo s dobrým příjezdem po silnici v oblastech</t>
  </si>
  <si>
    <t xml:space="preserve">Prvotřídní prodejní polohy ve velkoměstech, intenzivní ruch chodců, uzlové body veřejných </t>
  </si>
  <si>
    <t>dopravních prostředků v city.</t>
  </si>
  <si>
    <t xml:space="preserve">Vyslovené obchodní polohy v city se širokými ulicemi a parkovacími místy, dosažitelné autobusy </t>
  </si>
  <si>
    <t xml:space="preserve">Přednostní obytné polohy v sousedství veřejných dopravních prostředků. Dobrá výstavba ulic, </t>
  </si>
  <si>
    <t xml:space="preserve">Speciální obytné polohy na předměstích, s normální pěší vzdáleností k veřejnému dopravnímu </t>
  </si>
  <si>
    <t xml:space="preserve">Nákupní centra ve velkoměstských čtvrtích s velkým obchodním dosahem a dobrým příjezdem </t>
  </si>
  <si>
    <t>z okolí velkoměsta.</t>
  </si>
  <si>
    <t xml:space="preserve">Stavby na "rastrovém" systému [Rastersystem], převážně ocelové stavby s nízkými náklady na </t>
  </si>
  <si>
    <t>&lt;foto&gt;</t>
  </si>
  <si>
    <t>© 1995-2005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</si>
</sst>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0.000"/>
    <numFmt numFmtId="169" formatCode="dd/mm/yy"/>
  </numFmts>
  <fonts count="16">
    <font>
      <sz val="10"/>
      <name val="Arial CE"/>
      <family val="0"/>
    </font>
    <font>
      <sz val="10"/>
      <name val="Times New Roman CE"/>
      <family val="1"/>
    </font>
    <font>
      <sz val="8"/>
      <name val="Tahoma"/>
      <family val="2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sz val="10"/>
      <color indexed="18"/>
      <name val="Times New Roman CE"/>
      <family val="1"/>
    </font>
    <font>
      <b/>
      <sz val="12"/>
      <name val="Times New Roman CE"/>
      <family val="1"/>
    </font>
    <font>
      <b/>
      <sz val="14"/>
      <color indexed="55"/>
      <name val="Times New Roman CE"/>
      <family val="1"/>
    </font>
    <font>
      <b/>
      <sz val="10"/>
      <color indexed="55"/>
      <name val="Times New Roman CE"/>
      <family val="1"/>
    </font>
    <font>
      <sz val="12"/>
      <name val="Times New Roman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34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 locked="0"/>
    </xf>
    <xf numFmtId="3" fontId="1" fillId="4" borderId="10" xfId="0" applyNumberFormat="1" applyFont="1" applyFill="1" applyBorder="1" applyAlignment="1" applyProtection="1">
      <alignment/>
      <protection hidden="1" locked="0"/>
    </xf>
    <xf numFmtId="10" fontId="1" fillId="4" borderId="16" xfId="0" applyNumberFormat="1" applyFont="1" applyFill="1" applyBorder="1" applyAlignment="1" applyProtection="1">
      <alignment/>
      <protection hidden="1" locked="0"/>
    </xf>
    <xf numFmtId="3" fontId="1" fillId="4" borderId="21" xfId="0" applyNumberFormat="1" applyFont="1" applyFill="1" applyBorder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 locked="0"/>
    </xf>
    <xf numFmtId="3" fontId="1" fillId="0" borderId="10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/>
      <protection hidden="1" locked="0"/>
    </xf>
    <xf numFmtId="3" fontId="12" fillId="0" borderId="0" xfId="0" applyNumberFormat="1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" fontId="1" fillId="0" borderId="0" xfId="0" applyNumberFormat="1" applyFont="1" applyFill="1" applyAlignment="1" applyProtection="1">
      <alignment/>
      <protection hidden="1"/>
    </xf>
    <xf numFmtId="0" fontId="1" fillId="0" borderId="39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/>
      <protection hidden="1"/>
    </xf>
    <xf numFmtId="0" fontId="1" fillId="0" borderId="9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4" fillId="0" borderId="9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2" fontId="1" fillId="0" borderId="4" xfId="0" applyNumberFormat="1" applyFont="1" applyFill="1" applyBorder="1" applyAlignment="1" applyProtection="1">
      <alignment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0" fontId="4" fillId="0" borderId="16" xfId="0" applyNumberFormat="1" applyFont="1" applyFill="1" applyBorder="1" applyAlignment="1" applyProtection="1">
      <alignment/>
      <protection hidden="1"/>
    </xf>
    <xf numFmtId="0" fontId="9" fillId="0" borderId="2" xfId="0" applyFont="1" applyFill="1" applyBorder="1" applyAlignment="1" applyProtection="1">
      <alignment/>
      <protection hidden="1"/>
    </xf>
    <xf numFmtId="3" fontId="4" fillId="0" borderId="3" xfId="0" applyNumberFormat="1" applyFont="1" applyFill="1" applyBorder="1" applyAlignment="1" applyProtection="1">
      <alignment/>
      <protection hidden="1"/>
    </xf>
    <xf numFmtId="3" fontId="4" fillId="0" borderId="4" xfId="0" applyNumberFormat="1" applyFont="1" applyFill="1" applyBorder="1" applyAlignment="1" applyProtection="1">
      <alignment/>
      <protection hidden="1"/>
    </xf>
    <xf numFmtId="0" fontId="9" fillId="0" borderId="9" xfId="0" applyFon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4" fontId="9" fillId="0" borderId="10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4" fontId="1" fillId="0" borderId="16" xfId="0" applyNumberFormat="1" applyFont="1" applyFill="1" applyBorder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168" fontId="1" fillId="0" borderId="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 locked="0"/>
    </xf>
    <xf numFmtId="10" fontId="1" fillId="0" borderId="0" xfId="0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3" fontId="1" fillId="4" borderId="3" xfId="0" applyNumberFormat="1" applyFont="1" applyFill="1" applyBorder="1" applyAlignment="1" applyProtection="1">
      <alignment/>
      <protection hidden="1" locked="0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4" fontId="9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1" fillId="0" borderId="0" xfId="19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14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7" fillId="4" borderId="43" xfId="0" applyNumberFormat="1" applyFont="1" applyFill="1" applyBorder="1" applyAlignment="1" applyProtection="1">
      <alignment/>
      <protection hidden="1" locked="0"/>
    </xf>
    <xf numFmtId="4" fontId="7" fillId="4" borderId="44" xfId="0" applyNumberFormat="1" applyFont="1" applyFill="1" applyBorder="1" applyAlignment="1" applyProtection="1">
      <alignment/>
      <protection hidden="1" locked="0"/>
    </xf>
    <xf numFmtId="4" fontId="7" fillId="4" borderId="46" xfId="0" applyNumberFormat="1" applyFont="1" applyFill="1" applyBorder="1" applyAlignment="1" applyProtection="1">
      <alignment/>
      <protection hidden="1" locked="0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left"/>
      <protection hidden="1" locked="0"/>
    </xf>
    <xf numFmtId="0" fontId="1" fillId="0" borderId="47" xfId="0" applyFont="1" applyFill="1" applyBorder="1" applyAlignment="1" applyProtection="1">
      <alignment horizontal="left"/>
      <protection hidden="1" locked="0"/>
    </xf>
    <xf numFmtId="0" fontId="1" fillId="0" borderId="13" xfId="0" applyFont="1" applyFill="1" applyBorder="1" applyAlignment="1" applyProtection="1">
      <alignment horizontal="left"/>
      <protection hidden="1" locked="0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/>
      <protection hidden="1" locked="0"/>
    </xf>
    <xf numFmtId="0" fontId="1" fillId="0" borderId="52" xfId="0" applyFont="1" applyFill="1" applyBorder="1" applyAlignment="1" applyProtection="1">
      <alignment horizontal="left"/>
      <protection hidden="1" locked="0"/>
    </xf>
    <xf numFmtId="0" fontId="1" fillId="0" borderId="14" xfId="0" applyFont="1" applyFill="1" applyBorder="1" applyAlignment="1" applyProtection="1">
      <alignment horizontal="left"/>
      <protection hidden="1" locked="0"/>
    </xf>
    <xf numFmtId="0" fontId="1" fillId="0" borderId="39" xfId="0" applyFont="1" applyFill="1" applyBorder="1" applyAlignment="1" applyProtection="1">
      <alignment horizontal="left"/>
      <protection hidden="1" locked="0"/>
    </xf>
    <xf numFmtId="0" fontId="1" fillId="0" borderId="53" xfId="0" applyFont="1" applyFill="1" applyBorder="1" applyAlignment="1" applyProtection="1">
      <alignment horizontal="left"/>
      <protection hidden="1" locked="0"/>
    </xf>
    <xf numFmtId="0" fontId="1" fillId="0" borderId="54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4" fillId="4" borderId="39" xfId="0" applyFont="1" applyFill="1" applyBorder="1" applyAlignment="1" applyProtection="1">
      <alignment horizontal="left"/>
      <protection hidden="1" locked="0"/>
    </xf>
    <xf numFmtId="0" fontId="4" fillId="4" borderId="53" xfId="0" applyFont="1" applyFill="1" applyBorder="1" applyAlignment="1" applyProtection="1">
      <alignment horizontal="left"/>
      <protection hidden="1" locked="0"/>
    </xf>
    <xf numFmtId="0" fontId="4" fillId="4" borderId="54" xfId="0" applyFont="1" applyFill="1" applyBorder="1" applyAlignment="1" applyProtection="1">
      <alignment horizontal="left"/>
      <protection hidden="1" locked="0"/>
    </xf>
    <xf numFmtId="0" fontId="1" fillId="4" borderId="18" xfId="0" applyFont="1" applyFill="1" applyBorder="1" applyAlignment="1" applyProtection="1">
      <alignment horizontal="left"/>
      <protection hidden="1" locked="0"/>
    </xf>
    <xf numFmtId="0" fontId="1" fillId="4" borderId="47" xfId="0" applyFont="1" applyFill="1" applyBorder="1" applyAlignment="1" applyProtection="1">
      <alignment horizontal="left"/>
      <protection hidden="1" locked="0"/>
    </xf>
    <xf numFmtId="0" fontId="1" fillId="4" borderId="13" xfId="0" applyFont="1" applyFill="1" applyBorder="1" applyAlignment="1" applyProtection="1">
      <alignment horizontal="left"/>
      <protection hidden="1" locked="0"/>
    </xf>
    <xf numFmtId="0" fontId="1" fillId="4" borderId="30" xfId="0" applyFont="1" applyFill="1" applyBorder="1" applyAlignment="1" applyProtection="1">
      <alignment horizontal="left"/>
      <protection hidden="1" locked="0"/>
    </xf>
    <xf numFmtId="0" fontId="1" fillId="4" borderId="52" xfId="0" applyFont="1" applyFill="1" applyBorder="1" applyAlignment="1" applyProtection="1">
      <alignment horizontal="left"/>
      <protection hidden="1" locked="0"/>
    </xf>
    <xf numFmtId="0" fontId="1" fillId="4" borderId="14" xfId="0" applyFont="1" applyFill="1" applyBorder="1" applyAlignment="1" applyProtection="1">
      <alignment horizontal="left"/>
      <protection hidden="1"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Defin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S327"/>
  <sheetViews>
    <sheetView workbookViewId="0" topLeftCell="A52">
      <selection activeCell="G223" sqref="G223"/>
    </sheetView>
  </sheetViews>
  <sheetFormatPr defaultColWidth="9.00390625" defaultRowHeight="12.75"/>
  <cols>
    <col min="1" max="1" width="2.75390625" style="1" bestFit="1" customWidth="1"/>
    <col min="2" max="2" width="5.375" style="1" bestFit="1" customWidth="1"/>
    <col min="3" max="3" width="75.375" style="1" customWidth="1"/>
    <col min="4" max="4" width="5.25390625" style="1" customWidth="1"/>
    <col min="5" max="6" width="6.75390625" style="1" customWidth="1"/>
    <col min="7" max="7" width="7.875" style="1" bestFit="1" customWidth="1"/>
    <col min="8" max="8" width="7.625" style="1" bestFit="1" customWidth="1"/>
    <col min="9" max="9" width="7.875" style="3" bestFit="1" customWidth="1"/>
    <col min="10" max="16" width="6.75390625" style="1" customWidth="1"/>
    <col min="17" max="17" width="6.625" style="1" customWidth="1"/>
    <col min="18" max="33" width="6.75390625" style="1" customWidth="1"/>
    <col min="34" max="34" width="20.00390625" style="1" bestFit="1" customWidth="1"/>
    <col min="35" max="35" width="12.25390625" style="1" bestFit="1" customWidth="1"/>
    <col min="36" max="16384" width="9.125" style="1" customWidth="1"/>
  </cols>
  <sheetData>
    <row r="1" spans="2:10" ht="14.25" thickBot="1">
      <c r="B1" s="5" t="s">
        <v>90</v>
      </c>
      <c r="C1" s="6" t="s">
        <v>14</v>
      </c>
      <c r="E1" s="6" t="s">
        <v>210</v>
      </c>
      <c r="J1" s="1" t="s">
        <v>205</v>
      </c>
    </row>
    <row r="2" spans="1:11" ht="14.25" thickBot="1">
      <c r="A2" s="7">
        <v>1</v>
      </c>
      <c r="B2" s="8">
        <v>0</v>
      </c>
      <c r="C2" s="9"/>
      <c r="E2" s="11" t="s">
        <v>206</v>
      </c>
      <c r="F2" s="12" t="s">
        <v>207</v>
      </c>
      <c r="G2" s="13" t="s">
        <v>208</v>
      </c>
      <c r="H2" s="13" t="s">
        <v>209</v>
      </c>
      <c r="I2" s="96" t="s">
        <v>211</v>
      </c>
      <c r="J2" s="14" t="s">
        <v>213</v>
      </c>
      <c r="K2" s="10" t="s">
        <v>204</v>
      </c>
    </row>
    <row r="3" spans="1:11" ht="12.75">
      <c r="A3" s="15">
        <f>A2+1</f>
        <v>2</v>
      </c>
      <c r="B3" s="16">
        <v>1</v>
      </c>
      <c r="C3" s="17" t="s">
        <v>105</v>
      </c>
      <c r="E3" s="7">
        <v>0</v>
      </c>
      <c r="F3" s="19">
        <v>0</v>
      </c>
      <c r="G3" s="8">
        <v>0</v>
      </c>
      <c r="H3" s="8">
        <v>0</v>
      </c>
      <c r="I3" s="97">
        <v>0</v>
      </c>
      <c r="J3" s="20">
        <v>0</v>
      </c>
      <c r="K3" s="18">
        <v>0</v>
      </c>
    </row>
    <row r="4" spans="1:11" ht="12.75">
      <c r="A4" s="15">
        <f aca="true" t="shared" si="0" ref="A4:A24">A3+1</f>
        <v>3</v>
      </c>
      <c r="B4" s="16">
        <v>1</v>
      </c>
      <c r="C4" s="17" t="s">
        <v>106</v>
      </c>
      <c r="E4" s="15">
        <v>6.3</v>
      </c>
      <c r="F4" s="22">
        <v>5</v>
      </c>
      <c r="G4" s="16">
        <v>5</v>
      </c>
      <c r="H4" s="16">
        <v>4</v>
      </c>
      <c r="I4" s="98">
        <v>2.5</v>
      </c>
      <c r="J4" s="17">
        <v>1</v>
      </c>
      <c r="K4" s="21">
        <v>1</v>
      </c>
    </row>
    <row r="5" spans="1:11" ht="12.75">
      <c r="A5" s="15">
        <f t="shared" si="0"/>
        <v>4</v>
      </c>
      <c r="B5" s="16">
        <v>2</v>
      </c>
      <c r="C5" s="17" t="s">
        <v>107</v>
      </c>
      <c r="E5" s="15">
        <v>12.5</v>
      </c>
      <c r="F5" s="22">
        <v>6</v>
      </c>
      <c r="G5" s="16">
        <v>6.5</v>
      </c>
      <c r="H5" s="16">
        <v>5.2</v>
      </c>
      <c r="I5" s="98">
        <v>3.3</v>
      </c>
      <c r="J5" s="17">
        <v>1.3</v>
      </c>
      <c r="K5" s="21">
        <v>2</v>
      </c>
    </row>
    <row r="6" spans="1:11" ht="12.75">
      <c r="A6" s="15">
        <f t="shared" si="0"/>
        <v>5</v>
      </c>
      <c r="B6" s="16">
        <v>2</v>
      </c>
      <c r="C6" s="17" t="s">
        <v>212</v>
      </c>
      <c r="E6" s="15">
        <v>18.8</v>
      </c>
      <c r="F6" s="22">
        <v>9</v>
      </c>
      <c r="G6" s="16">
        <v>9</v>
      </c>
      <c r="H6" s="16">
        <v>7.2</v>
      </c>
      <c r="I6" s="98">
        <v>4.5</v>
      </c>
      <c r="J6" s="17">
        <v>1.8</v>
      </c>
      <c r="K6" s="21">
        <v>3</v>
      </c>
    </row>
    <row r="7" spans="1:11" ht="12.75">
      <c r="A7" s="15">
        <f t="shared" si="0"/>
        <v>6</v>
      </c>
      <c r="B7" s="16">
        <v>3</v>
      </c>
      <c r="C7" s="17" t="s">
        <v>108</v>
      </c>
      <c r="E7" s="15">
        <v>25</v>
      </c>
      <c r="F7" s="22">
        <v>13</v>
      </c>
      <c r="G7" s="16">
        <v>13</v>
      </c>
      <c r="H7" s="16">
        <v>10.4</v>
      </c>
      <c r="I7" s="98">
        <v>6.5</v>
      </c>
      <c r="J7" s="17">
        <v>2.6</v>
      </c>
      <c r="K7" s="21">
        <v>4</v>
      </c>
    </row>
    <row r="8" spans="1:11" ht="12.75">
      <c r="A8" s="15">
        <f t="shared" si="0"/>
        <v>7</v>
      </c>
      <c r="B8" s="16">
        <v>3</v>
      </c>
      <c r="C8" s="17" t="s">
        <v>109</v>
      </c>
      <c r="E8" s="15">
        <v>31.3</v>
      </c>
      <c r="F8" s="22">
        <v>18</v>
      </c>
      <c r="G8" s="16">
        <v>17.5</v>
      </c>
      <c r="H8" s="16">
        <v>14</v>
      </c>
      <c r="I8" s="98">
        <v>8.8</v>
      </c>
      <c r="J8" s="17">
        <v>3.5</v>
      </c>
      <c r="K8" s="21">
        <v>5</v>
      </c>
    </row>
    <row r="9" spans="1:11" ht="12.75">
      <c r="A9" s="15">
        <f t="shared" si="0"/>
        <v>8</v>
      </c>
      <c r="B9" s="16">
        <v>3</v>
      </c>
      <c r="C9" s="17" t="s">
        <v>110</v>
      </c>
      <c r="E9" s="15">
        <v>37.5</v>
      </c>
      <c r="F9" s="22">
        <v>22</v>
      </c>
      <c r="G9" s="16">
        <v>23</v>
      </c>
      <c r="H9" s="16">
        <v>18.4</v>
      </c>
      <c r="I9" s="98">
        <v>11.5</v>
      </c>
      <c r="J9" s="17">
        <v>4.6</v>
      </c>
      <c r="K9" s="21">
        <v>6</v>
      </c>
    </row>
    <row r="10" spans="1:11" ht="12.75">
      <c r="A10" s="15">
        <f t="shared" si="0"/>
        <v>9</v>
      </c>
      <c r="B10" s="16">
        <v>4</v>
      </c>
      <c r="C10" s="17" t="s">
        <v>111</v>
      </c>
      <c r="E10" s="15">
        <v>43.8</v>
      </c>
      <c r="F10" s="22">
        <v>30</v>
      </c>
      <c r="G10" s="16">
        <v>30</v>
      </c>
      <c r="H10" s="16">
        <v>24</v>
      </c>
      <c r="I10" s="98">
        <v>15</v>
      </c>
      <c r="J10" s="17">
        <v>6</v>
      </c>
      <c r="K10" s="21">
        <v>7</v>
      </c>
    </row>
    <row r="11" spans="1:11" ht="13.5" thickBot="1">
      <c r="A11" s="15">
        <f t="shared" si="0"/>
        <v>10</v>
      </c>
      <c r="B11" s="16">
        <v>4</v>
      </c>
      <c r="C11" s="17" t="s">
        <v>112</v>
      </c>
      <c r="E11" s="24">
        <v>50</v>
      </c>
      <c r="F11" s="25">
        <v>55</v>
      </c>
      <c r="G11" s="26">
        <v>38</v>
      </c>
      <c r="H11" s="26">
        <v>30.4</v>
      </c>
      <c r="I11" s="99">
        <v>19</v>
      </c>
      <c r="J11" s="27">
        <v>7.6</v>
      </c>
      <c r="K11" s="23">
        <v>8</v>
      </c>
    </row>
    <row r="12" spans="1:10" ht="12.75">
      <c r="A12" s="15">
        <f t="shared" si="0"/>
        <v>11</v>
      </c>
      <c r="B12" s="16">
        <v>4</v>
      </c>
      <c r="C12" s="17" t="s">
        <v>113</v>
      </c>
      <c r="D12" s="1" t="s">
        <v>205</v>
      </c>
      <c r="G12" s="1" t="s">
        <v>3</v>
      </c>
      <c r="H12" s="1" t="s">
        <v>2</v>
      </c>
      <c r="I12" s="3" t="s">
        <v>0</v>
      </c>
      <c r="J12" s="1" t="s">
        <v>1</v>
      </c>
    </row>
    <row r="13" spans="1:4" ht="12.75">
      <c r="A13" s="15">
        <f t="shared" si="0"/>
        <v>12</v>
      </c>
      <c r="B13" s="16">
        <v>4</v>
      </c>
      <c r="C13" s="17" t="s">
        <v>114</v>
      </c>
      <c r="D13" s="5"/>
    </row>
    <row r="14" spans="1:3" ht="12.75">
      <c r="A14" s="15">
        <f t="shared" si="0"/>
        <v>13</v>
      </c>
      <c r="B14" s="16">
        <v>5</v>
      </c>
      <c r="C14" s="17" t="s">
        <v>115</v>
      </c>
    </row>
    <row r="15" spans="1:3" ht="12.75">
      <c r="A15" s="15">
        <f t="shared" si="0"/>
        <v>14</v>
      </c>
      <c r="B15" s="16">
        <v>5</v>
      </c>
      <c r="C15" s="17" t="s">
        <v>116</v>
      </c>
    </row>
    <row r="16" spans="1:3" ht="12.75">
      <c r="A16" s="15">
        <f t="shared" si="0"/>
        <v>15</v>
      </c>
      <c r="B16" s="16">
        <v>5</v>
      </c>
      <c r="C16" s="17" t="s">
        <v>21</v>
      </c>
    </row>
    <row r="17" spans="1:36" ht="12.75">
      <c r="A17" s="15">
        <f t="shared" si="0"/>
        <v>16</v>
      </c>
      <c r="B17" s="16">
        <v>5</v>
      </c>
      <c r="C17" s="17" t="s">
        <v>22</v>
      </c>
      <c r="E17" s="53"/>
      <c r="F17" s="53"/>
      <c r="G17" s="53"/>
      <c r="H17" s="53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ht="12.75">
      <c r="A18" s="15">
        <f t="shared" si="0"/>
        <v>17</v>
      </c>
      <c r="B18" s="16">
        <v>6</v>
      </c>
      <c r="C18" s="17" t="s">
        <v>23</v>
      </c>
      <c r="E18" s="53"/>
      <c r="F18" s="53"/>
      <c r="G18" s="53"/>
      <c r="H18" s="53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ht="12.75">
      <c r="A19" s="15">
        <f t="shared" si="0"/>
        <v>18</v>
      </c>
      <c r="B19" s="30">
        <v>6</v>
      </c>
      <c r="C19" s="31" t="s">
        <v>24</v>
      </c>
      <c r="E19" s="53"/>
      <c r="F19" s="53"/>
      <c r="G19" s="53"/>
      <c r="H19" s="53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 ht="12.75">
      <c r="A20" s="29">
        <f t="shared" si="0"/>
        <v>19</v>
      </c>
      <c r="B20" s="30">
        <v>6</v>
      </c>
      <c r="C20" s="36" t="s">
        <v>242</v>
      </c>
      <c r="E20" s="53"/>
      <c r="F20" s="53"/>
      <c r="G20" s="53"/>
      <c r="H20" s="53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2.75">
      <c r="A21" s="29">
        <f t="shared" si="0"/>
        <v>20</v>
      </c>
      <c r="B21" s="32">
        <v>6</v>
      </c>
      <c r="C21" s="37" t="s">
        <v>243</v>
      </c>
      <c r="E21" s="53"/>
      <c r="F21" s="53"/>
      <c r="G21" s="53"/>
      <c r="H21" s="53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2.75">
      <c r="A22" s="15">
        <f t="shared" si="0"/>
        <v>21</v>
      </c>
      <c r="B22" s="32">
        <v>7</v>
      </c>
      <c r="C22" s="33" t="s">
        <v>25</v>
      </c>
      <c r="E22" s="53"/>
      <c r="F22" s="53"/>
      <c r="G22" s="53"/>
      <c r="H22" s="53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2.75">
      <c r="A23" s="15">
        <f t="shared" si="0"/>
        <v>22</v>
      </c>
      <c r="B23" s="16">
        <v>7</v>
      </c>
      <c r="C23" s="17" t="s">
        <v>26</v>
      </c>
      <c r="E23" s="53"/>
      <c r="F23" s="53"/>
      <c r="G23" s="53"/>
      <c r="H23" s="53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4.25" thickBot="1">
      <c r="A24" s="24">
        <f t="shared" si="0"/>
        <v>23</v>
      </c>
      <c r="B24" s="26">
        <v>8</v>
      </c>
      <c r="C24" s="27" t="s">
        <v>27</v>
      </c>
      <c r="E24" s="111"/>
      <c r="F24" s="53"/>
      <c r="G24" s="53"/>
      <c r="H24" s="53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5:36" ht="12.75">
      <c r="E25" s="53"/>
      <c r="F25" s="53"/>
      <c r="G25" s="53"/>
      <c r="H25" s="53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2:36" ht="14.25" thickBot="1">
      <c r="B26" s="5" t="s">
        <v>91</v>
      </c>
      <c r="C26" s="6" t="s">
        <v>15</v>
      </c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55"/>
      <c r="AI26" s="55"/>
      <c r="AJ26" s="53"/>
    </row>
    <row r="27" spans="1:36" ht="13.5">
      <c r="A27" s="7">
        <v>1</v>
      </c>
      <c r="B27" s="45">
        <v>0</v>
      </c>
      <c r="C27" s="9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55"/>
      <c r="AJ27" s="53"/>
    </row>
    <row r="28" spans="1:36" ht="12.75">
      <c r="A28" s="15">
        <f>A27+1</f>
        <v>2</v>
      </c>
      <c r="B28" s="46">
        <v>1</v>
      </c>
      <c r="C28" s="17" t="s">
        <v>36</v>
      </c>
      <c r="E28" s="112"/>
      <c r="F28" s="112"/>
      <c r="G28" s="112"/>
      <c r="H28" s="112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54"/>
      <c r="AI28" s="56"/>
      <c r="AJ28" s="53"/>
    </row>
    <row r="29" spans="1:36" ht="12.75">
      <c r="A29" s="15">
        <f aca="true" t="shared" si="1" ref="A29:A44">A28+1</f>
        <v>3</v>
      </c>
      <c r="B29" s="46">
        <v>1</v>
      </c>
      <c r="C29" s="17" t="s">
        <v>35</v>
      </c>
      <c r="E29" s="112"/>
      <c r="F29" s="112"/>
      <c r="G29" s="112"/>
      <c r="H29" s="112"/>
      <c r="I29" s="113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54"/>
      <c r="AI29" s="56"/>
      <c r="AJ29" s="53"/>
    </row>
    <row r="30" spans="1:36" ht="12.75">
      <c r="A30" s="15">
        <f t="shared" si="1"/>
        <v>4</v>
      </c>
      <c r="B30" s="34">
        <v>2</v>
      </c>
      <c r="C30" s="31" t="s">
        <v>34</v>
      </c>
      <c r="E30" s="112"/>
      <c r="F30" s="112"/>
      <c r="G30" s="112"/>
      <c r="H30" s="112"/>
      <c r="I30" s="113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54"/>
      <c r="AI30" s="56"/>
      <c r="AJ30" s="53"/>
    </row>
    <row r="31" spans="1:36" ht="12.75">
      <c r="A31" s="15">
        <f t="shared" si="1"/>
        <v>5</v>
      </c>
      <c r="B31" s="34">
        <v>3</v>
      </c>
      <c r="C31" s="36" t="s">
        <v>241</v>
      </c>
      <c r="E31" s="112"/>
      <c r="F31" s="112"/>
      <c r="G31" s="112"/>
      <c r="H31" s="112"/>
      <c r="I31" s="113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54"/>
      <c r="AI31" s="56"/>
      <c r="AJ31" s="53"/>
    </row>
    <row r="32" spans="1:36" ht="12.75">
      <c r="A32" s="15">
        <f t="shared" si="1"/>
        <v>6</v>
      </c>
      <c r="B32" s="35"/>
      <c r="C32" s="37" t="s">
        <v>5</v>
      </c>
      <c r="E32" s="112"/>
      <c r="F32" s="112"/>
      <c r="G32" s="112"/>
      <c r="H32" s="112"/>
      <c r="I32" s="113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54"/>
      <c r="AI32" s="56"/>
      <c r="AJ32" s="53"/>
    </row>
    <row r="33" spans="1:36" ht="12.75">
      <c r="A33" s="15">
        <f t="shared" si="1"/>
        <v>7</v>
      </c>
      <c r="B33" s="41">
        <v>4</v>
      </c>
      <c r="C33" s="43" t="s">
        <v>240</v>
      </c>
      <c r="E33" s="112"/>
      <c r="F33" s="112"/>
      <c r="G33" s="112"/>
      <c r="H33" s="112"/>
      <c r="I33" s="113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54"/>
      <c r="AI33" s="56"/>
      <c r="AJ33" s="53"/>
    </row>
    <row r="34" spans="1:36" ht="12.75">
      <c r="A34" s="15">
        <f t="shared" si="1"/>
        <v>8</v>
      </c>
      <c r="B34" s="35"/>
      <c r="C34" s="37" t="s">
        <v>4</v>
      </c>
      <c r="E34" s="112"/>
      <c r="F34" s="112"/>
      <c r="G34" s="112"/>
      <c r="H34" s="112"/>
      <c r="I34" s="113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54"/>
      <c r="AI34" s="56"/>
      <c r="AJ34" s="53"/>
    </row>
    <row r="35" spans="1:36" ht="12.75">
      <c r="A35" s="15">
        <f t="shared" si="1"/>
        <v>9</v>
      </c>
      <c r="B35" s="35">
        <v>4</v>
      </c>
      <c r="C35" s="33" t="s">
        <v>33</v>
      </c>
      <c r="E35" s="112"/>
      <c r="F35" s="112"/>
      <c r="G35" s="112"/>
      <c r="H35" s="112"/>
      <c r="I35" s="113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54"/>
      <c r="AI35" s="56"/>
      <c r="AJ35" s="53"/>
    </row>
    <row r="36" spans="1:36" ht="12.75">
      <c r="A36" s="15">
        <f t="shared" si="1"/>
        <v>10</v>
      </c>
      <c r="B36" s="46">
        <v>5</v>
      </c>
      <c r="C36" s="17" t="s">
        <v>32</v>
      </c>
      <c r="E36" s="112"/>
      <c r="F36" s="112"/>
      <c r="G36" s="112"/>
      <c r="H36" s="112"/>
      <c r="I36" s="113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54"/>
      <c r="AI36" s="56"/>
      <c r="AJ36" s="53"/>
    </row>
    <row r="37" spans="1:36" ht="12.75">
      <c r="A37" s="15">
        <f t="shared" si="1"/>
        <v>11</v>
      </c>
      <c r="B37" s="46">
        <v>5</v>
      </c>
      <c r="C37" s="17" t="s">
        <v>31</v>
      </c>
      <c r="E37" s="53"/>
      <c r="F37" s="53"/>
      <c r="G37" s="53"/>
      <c r="H37" s="53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ht="12.75">
      <c r="A38" s="15">
        <f t="shared" si="1"/>
        <v>12</v>
      </c>
      <c r="B38" s="46">
        <v>5</v>
      </c>
      <c r="C38" s="17" t="s">
        <v>30</v>
      </c>
      <c r="E38" s="53"/>
      <c r="F38" s="53"/>
      <c r="G38" s="53"/>
      <c r="H38" s="53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ht="12.75">
      <c r="A39" s="15">
        <f t="shared" si="1"/>
        <v>13</v>
      </c>
      <c r="B39" s="34">
        <v>5</v>
      </c>
      <c r="C39" s="31" t="s">
        <v>29</v>
      </c>
      <c r="E39" s="53"/>
      <c r="F39" s="53"/>
      <c r="G39" s="53"/>
      <c r="H39" s="53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</row>
    <row r="40" spans="1:36" ht="12.75">
      <c r="A40" s="15">
        <f t="shared" si="1"/>
        <v>14</v>
      </c>
      <c r="B40" s="34">
        <v>6</v>
      </c>
      <c r="C40" s="36" t="s">
        <v>239</v>
      </c>
      <c r="E40" s="53"/>
      <c r="F40" s="53"/>
      <c r="G40" s="53"/>
      <c r="H40" s="53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1:36" ht="12.75">
      <c r="A41" s="15">
        <f t="shared" si="1"/>
        <v>15</v>
      </c>
      <c r="B41" s="35"/>
      <c r="C41" s="37" t="s">
        <v>6</v>
      </c>
      <c r="E41" s="53"/>
      <c r="F41" s="53"/>
      <c r="G41" s="53"/>
      <c r="H41" s="53"/>
      <c r="I41" s="5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1:36" ht="12.75">
      <c r="A42" s="15">
        <f t="shared" si="1"/>
        <v>16</v>
      </c>
      <c r="B42" s="41">
        <v>7</v>
      </c>
      <c r="C42" s="43" t="s">
        <v>237</v>
      </c>
      <c r="E42" s="53"/>
      <c r="F42" s="53"/>
      <c r="G42" s="53"/>
      <c r="H42" s="53"/>
      <c r="I42" s="5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3" spans="1:36" ht="12.75">
      <c r="A43" s="15">
        <f t="shared" si="1"/>
        <v>17</v>
      </c>
      <c r="B43" s="35"/>
      <c r="C43" s="37" t="s">
        <v>238</v>
      </c>
      <c r="E43" s="53"/>
      <c r="F43" s="53"/>
      <c r="G43" s="53"/>
      <c r="H43" s="53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</row>
    <row r="44" spans="1:36" ht="13.5" thickBot="1">
      <c r="A44" s="24">
        <f t="shared" si="1"/>
        <v>18</v>
      </c>
      <c r="B44" s="47">
        <v>8</v>
      </c>
      <c r="C44" s="39" t="s">
        <v>28</v>
      </c>
      <c r="E44" s="53"/>
      <c r="F44" s="53"/>
      <c r="G44" s="53"/>
      <c r="H44" s="53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5" spans="3:36" ht="12.75">
      <c r="C45" s="28"/>
      <c r="E45" s="53"/>
      <c r="F45" s="53"/>
      <c r="G45" s="53"/>
      <c r="H45" s="53"/>
      <c r="I45" s="5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2:36" ht="14.25" thickBot="1">
      <c r="B46" s="5" t="s">
        <v>92</v>
      </c>
      <c r="C46" s="6" t="s">
        <v>16</v>
      </c>
      <c r="E46" s="53"/>
      <c r="F46" s="53"/>
      <c r="G46" s="53"/>
      <c r="H46" s="53"/>
      <c r="I46" s="52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</row>
    <row r="47" spans="1:36" ht="13.5">
      <c r="A47" s="7">
        <v>1</v>
      </c>
      <c r="B47" s="8">
        <v>0</v>
      </c>
      <c r="C47" s="9"/>
      <c r="E47" s="53"/>
      <c r="F47" s="53"/>
      <c r="G47" s="53"/>
      <c r="H47" s="53"/>
      <c r="I47" s="5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1:36" ht="12.75">
      <c r="A48" s="15">
        <f>A47+1</f>
        <v>2</v>
      </c>
      <c r="B48" s="16">
        <v>1</v>
      </c>
      <c r="C48" s="17" t="s">
        <v>43</v>
      </c>
      <c r="E48" s="53"/>
      <c r="F48" s="53"/>
      <c r="G48" s="53"/>
      <c r="H48" s="53"/>
      <c r="I48" s="52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1:36" ht="12.75">
      <c r="A49" s="15">
        <f aca="true" t="shared" si="2" ref="A49:A86">A48+1</f>
        <v>3</v>
      </c>
      <c r="B49" s="16">
        <v>1</v>
      </c>
      <c r="C49" s="17" t="s">
        <v>44</v>
      </c>
      <c r="E49" s="53"/>
      <c r="F49" s="53"/>
      <c r="G49" s="53"/>
      <c r="H49" s="53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</row>
    <row r="50" spans="1:3" ht="12.75">
      <c r="A50" s="15">
        <f t="shared" si="2"/>
        <v>4</v>
      </c>
      <c r="B50" s="16">
        <v>1</v>
      </c>
      <c r="C50" s="17" t="s">
        <v>45</v>
      </c>
    </row>
    <row r="51" spans="1:3" ht="12.75">
      <c r="A51" s="15">
        <f t="shared" si="2"/>
        <v>5</v>
      </c>
      <c r="B51" s="16">
        <v>1</v>
      </c>
      <c r="C51" s="17" t="s">
        <v>46</v>
      </c>
    </row>
    <row r="52" spans="1:3" ht="12.75">
      <c r="A52" s="15">
        <f t="shared" si="2"/>
        <v>6</v>
      </c>
      <c r="B52" s="16">
        <v>2</v>
      </c>
      <c r="C52" s="17" t="s">
        <v>47</v>
      </c>
    </row>
    <row r="53" spans="1:3" ht="12.75">
      <c r="A53" s="15">
        <f t="shared" si="2"/>
        <v>7</v>
      </c>
      <c r="B53" s="16">
        <v>2</v>
      </c>
      <c r="C53" s="17" t="s">
        <v>48</v>
      </c>
    </row>
    <row r="54" spans="1:3" ht="12.75">
      <c r="A54" s="15">
        <f t="shared" si="2"/>
        <v>8</v>
      </c>
      <c r="B54" s="16">
        <v>3</v>
      </c>
      <c r="C54" s="17" t="s">
        <v>49</v>
      </c>
    </row>
    <row r="55" spans="1:3" ht="12.75">
      <c r="A55" s="15">
        <f t="shared" si="2"/>
        <v>9</v>
      </c>
      <c r="B55" s="16">
        <v>3</v>
      </c>
      <c r="C55" s="17" t="s">
        <v>195</v>
      </c>
    </row>
    <row r="56" spans="1:3" ht="12.75">
      <c r="A56" s="15">
        <f t="shared" si="2"/>
        <v>10</v>
      </c>
      <c r="B56" s="30">
        <v>3</v>
      </c>
      <c r="C56" s="31" t="s">
        <v>50</v>
      </c>
    </row>
    <row r="57" spans="1:3" ht="12.75">
      <c r="A57" s="29">
        <f t="shared" si="2"/>
        <v>11</v>
      </c>
      <c r="B57" s="30">
        <v>3</v>
      </c>
      <c r="C57" s="36" t="s">
        <v>196</v>
      </c>
    </row>
    <row r="58" spans="1:3" ht="12.75">
      <c r="A58" s="29">
        <f t="shared" si="2"/>
        <v>12</v>
      </c>
      <c r="B58" s="32">
        <v>3</v>
      </c>
      <c r="C58" s="37" t="s">
        <v>197</v>
      </c>
    </row>
    <row r="59" spans="1:3" ht="12.75">
      <c r="A59" s="15">
        <f t="shared" si="2"/>
        <v>13</v>
      </c>
      <c r="B59" s="32">
        <v>3</v>
      </c>
      <c r="C59" s="33" t="s">
        <v>51</v>
      </c>
    </row>
    <row r="60" spans="1:3" ht="12.75">
      <c r="A60" s="15">
        <f t="shared" si="2"/>
        <v>14</v>
      </c>
      <c r="B60" s="16">
        <v>4</v>
      </c>
      <c r="C60" s="17" t="s">
        <v>52</v>
      </c>
    </row>
    <row r="61" spans="1:3" ht="12.75">
      <c r="A61" s="15">
        <f t="shared" si="2"/>
        <v>15</v>
      </c>
      <c r="B61" s="16">
        <v>4</v>
      </c>
      <c r="C61" s="17" t="s">
        <v>53</v>
      </c>
    </row>
    <row r="62" spans="1:3" ht="12.75">
      <c r="A62" s="15">
        <f t="shared" si="2"/>
        <v>16</v>
      </c>
      <c r="B62" s="16">
        <v>4</v>
      </c>
      <c r="C62" s="17" t="s">
        <v>54</v>
      </c>
    </row>
    <row r="63" spans="1:3" ht="12.75">
      <c r="A63" s="15">
        <f t="shared" si="2"/>
        <v>17</v>
      </c>
      <c r="B63" s="16">
        <v>4</v>
      </c>
      <c r="C63" s="17" t="s">
        <v>55</v>
      </c>
    </row>
    <row r="64" spans="1:3" ht="12.75">
      <c r="A64" s="15">
        <f t="shared" si="2"/>
        <v>18</v>
      </c>
      <c r="B64" s="16">
        <v>4</v>
      </c>
      <c r="C64" s="17" t="s">
        <v>56</v>
      </c>
    </row>
    <row r="65" spans="1:3" ht="12.75">
      <c r="A65" s="15">
        <f t="shared" si="2"/>
        <v>19</v>
      </c>
      <c r="B65" s="16">
        <v>4</v>
      </c>
      <c r="C65" s="17" t="s">
        <v>57</v>
      </c>
    </row>
    <row r="66" spans="1:3" ht="12.75">
      <c r="A66" s="15">
        <f t="shared" si="2"/>
        <v>20</v>
      </c>
      <c r="B66" s="16">
        <v>4</v>
      </c>
      <c r="C66" s="17" t="s">
        <v>58</v>
      </c>
    </row>
    <row r="67" spans="1:3" ht="12.75">
      <c r="A67" s="15">
        <f t="shared" si="2"/>
        <v>21</v>
      </c>
      <c r="B67" s="16">
        <v>4</v>
      </c>
      <c r="C67" s="17" t="s">
        <v>59</v>
      </c>
    </row>
    <row r="68" spans="1:3" ht="12.75">
      <c r="A68" s="15">
        <f t="shared" si="2"/>
        <v>22</v>
      </c>
      <c r="B68" s="16">
        <v>4</v>
      </c>
      <c r="C68" s="17" t="s">
        <v>214</v>
      </c>
    </row>
    <row r="69" spans="1:3" ht="12.75">
      <c r="A69" s="15">
        <f t="shared" si="2"/>
        <v>23</v>
      </c>
      <c r="B69" s="30">
        <v>5</v>
      </c>
      <c r="C69" s="31" t="s">
        <v>60</v>
      </c>
    </row>
    <row r="70" spans="1:3" ht="12.75">
      <c r="A70" s="29">
        <f t="shared" si="2"/>
        <v>24</v>
      </c>
      <c r="B70" s="30">
        <v>5</v>
      </c>
      <c r="C70" s="36" t="s">
        <v>193</v>
      </c>
    </row>
    <row r="71" spans="1:3" ht="12.75">
      <c r="A71" s="29">
        <f t="shared" si="2"/>
        <v>25</v>
      </c>
      <c r="B71" s="32"/>
      <c r="C71" s="37" t="s">
        <v>194</v>
      </c>
    </row>
    <row r="72" spans="1:3" ht="12.75">
      <c r="A72" s="15">
        <f t="shared" si="2"/>
        <v>26</v>
      </c>
      <c r="B72" s="32">
        <v>5</v>
      </c>
      <c r="C72" s="33" t="s">
        <v>61</v>
      </c>
    </row>
    <row r="73" spans="1:3" ht="12.75">
      <c r="A73" s="15">
        <f t="shared" si="2"/>
        <v>27</v>
      </c>
      <c r="B73" s="16">
        <v>6</v>
      </c>
      <c r="C73" s="17" t="s">
        <v>62</v>
      </c>
    </row>
    <row r="74" spans="1:3" ht="12.75">
      <c r="A74" s="15">
        <f t="shared" si="2"/>
        <v>28</v>
      </c>
      <c r="B74" s="16">
        <v>6</v>
      </c>
      <c r="C74" s="17" t="s">
        <v>58</v>
      </c>
    </row>
    <row r="75" spans="1:3" ht="12.75">
      <c r="A75" s="15">
        <f t="shared" si="2"/>
        <v>29</v>
      </c>
      <c r="B75" s="16">
        <v>6</v>
      </c>
      <c r="C75" s="17" t="s">
        <v>63</v>
      </c>
    </row>
    <row r="76" spans="1:3" ht="12.75">
      <c r="A76" s="15">
        <f t="shared" si="2"/>
        <v>30</v>
      </c>
      <c r="B76" s="16">
        <v>6</v>
      </c>
      <c r="C76" s="17" t="s">
        <v>64</v>
      </c>
    </row>
    <row r="77" spans="1:3" ht="12.75">
      <c r="A77" s="15">
        <f t="shared" si="2"/>
        <v>31</v>
      </c>
      <c r="B77" s="16">
        <v>6</v>
      </c>
      <c r="C77" s="17" t="s">
        <v>65</v>
      </c>
    </row>
    <row r="78" spans="1:3" ht="12.75">
      <c r="A78" s="15">
        <f t="shared" si="2"/>
        <v>32</v>
      </c>
      <c r="B78" s="16">
        <v>6</v>
      </c>
      <c r="C78" s="17" t="s">
        <v>66</v>
      </c>
    </row>
    <row r="79" spans="1:3" ht="12.75">
      <c r="A79" s="15">
        <f t="shared" si="2"/>
        <v>33</v>
      </c>
      <c r="B79" s="16">
        <v>6</v>
      </c>
      <c r="C79" s="17" t="s">
        <v>67</v>
      </c>
    </row>
    <row r="80" spans="1:3" ht="12.75">
      <c r="A80" s="15">
        <f t="shared" si="2"/>
        <v>34</v>
      </c>
      <c r="B80" s="16">
        <v>6</v>
      </c>
      <c r="C80" s="17" t="s">
        <v>68</v>
      </c>
    </row>
    <row r="81" spans="1:3" ht="12.75">
      <c r="A81" s="15">
        <f t="shared" si="2"/>
        <v>35</v>
      </c>
      <c r="B81" s="16">
        <v>6</v>
      </c>
      <c r="C81" s="17" t="s">
        <v>69</v>
      </c>
    </row>
    <row r="82" spans="1:3" ht="12.75">
      <c r="A82" s="15">
        <f t="shared" si="2"/>
        <v>36</v>
      </c>
      <c r="B82" s="30">
        <v>6</v>
      </c>
      <c r="C82" s="31" t="s">
        <v>70</v>
      </c>
    </row>
    <row r="83" spans="1:3" ht="12.75">
      <c r="A83" s="29">
        <f t="shared" si="2"/>
        <v>37</v>
      </c>
      <c r="B83" s="30">
        <v>7</v>
      </c>
      <c r="C83" s="36" t="s">
        <v>189</v>
      </c>
    </row>
    <row r="84" spans="1:3" ht="12.75">
      <c r="A84" s="29">
        <f t="shared" si="2"/>
        <v>38</v>
      </c>
      <c r="B84" s="32"/>
      <c r="C84" s="37" t="s">
        <v>190</v>
      </c>
    </row>
    <row r="85" spans="1:3" ht="12.75">
      <c r="A85" s="29">
        <f t="shared" si="2"/>
        <v>39</v>
      </c>
      <c r="B85" s="40">
        <v>8</v>
      </c>
      <c r="C85" s="43" t="s">
        <v>191</v>
      </c>
    </row>
    <row r="86" spans="1:3" ht="13.5" thickBot="1">
      <c r="A86" s="42">
        <f t="shared" si="2"/>
        <v>40</v>
      </c>
      <c r="B86" s="38"/>
      <c r="C86" s="44" t="s">
        <v>192</v>
      </c>
    </row>
    <row r="88" spans="2:3" ht="14.25" thickBot="1">
      <c r="B88" s="5" t="s">
        <v>93</v>
      </c>
      <c r="C88" s="6" t="s">
        <v>17</v>
      </c>
    </row>
    <row r="89" spans="1:3" ht="12.75">
      <c r="A89" s="7">
        <v>1</v>
      </c>
      <c r="B89" s="8">
        <v>0</v>
      </c>
      <c r="C89" s="20"/>
    </row>
    <row r="90" spans="1:3" ht="12.75">
      <c r="A90" s="15">
        <f>A89+1</f>
        <v>2</v>
      </c>
      <c r="B90" s="16">
        <v>1</v>
      </c>
      <c r="C90" s="17" t="s">
        <v>89</v>
      </c>
    </row>
    <row r="91" spans="1:3" ht="12.75">
      <c r="A91" s="15">
        <f aca="true" t="shared" si="3" ref="A91:A110">A90+1</f>
        <v>3</v>
      </c>
      <c r="B91" s="16">
        <v>1</v>
      </c>
      <c r="C91" s="17" t="s">
        <v>88</v>
      </c>
    </row>
    <row r="92" spans="1:3" ht="12.75">
      <c r="A92" s="15">
        <f t="shared" si="3"/>
        <v>4</v>
      </c>
      <c r="B92" s="16">
        <v>1</v>
      </c>
      <c r="C92" s="17" t="s">
        <v>87</v>
      </c>
    </row>
    <row r="93" spans="1:3" ht="12.75">
      <c r="A93" s="15">
        <f t="shared" si="3"/>
        <v>5</v>
      </c>
      <c r="B93" s="16">
        <v>2</v>
      </c>
      <c r="C93" s="17" t="s">
        <v>86</v>
      </c>
    </row>
    <row r="94" spans="1:3" ht="12.75">
      <c r="A94" s="15">
        <f t="shared" si="3"/>
        <v>6</v>
      </c>
      <c r="B94" s="16">
        <v>3</v>
      </c>
      <c r="C94" s="17" t="s">
        <v>85</v>
      </c>
    </row>
    <row r="95" spans="1:3" ht="12.75">
      <c r="A95" s="15">
        <f t="shared" si="3"/>
        <v>7</v>
      </c>
      <c r="B95" s="16">
        <v>3</v>
      </c>
      <c r="C95" s="17" t="s">
        <v>84</v>
      </c>
    </row>
    <row r="96" spans="1:3" ht="12.75">
      <c r="A96" s="15">
        <f t="shared" si="3"/>
        <v>8</v>
      </c>
      <c r="B96" s="16">
        <v>3</v>
      </c>
      <c r="C96" s="17" t="s">
        <v>83</v>
      </c>
    </row>
    <row r="97" spans="1:3" ht="12.75">
      <c r="A97" s="15">
        <f t="shared" si="3"/>
        <v>9</v>
      </c>
      <c r="B97" s="16">
        <v>3</v>
      </c>
      <c r="C97" s="17" t="s">
        <v>82</v>
      </c>
    </row>
    <row r="98" spans="1:3" ht="12.75">
      <c r="A98" s="15">
        <f t="shared" si="3"/>
        <v>10</v>
      </c>
      <c r="B98" s="16">
        <v>4</v>
      </c>
      <c r="C98" s="17" t="s">
        <v>81</v>
      </c>
    </row>
    <row r="99" spans="1:3" ht="12.75">
      <c r="A99" s="15">
        <f t="shared" si="3"/>
        <v>11</v>
      </c>
      <c r="B99" s="16">
        <v>4</v>
      </c>
      <c r="C99" s="17" t="s">
        <v>80</v>
      </c>
    </row>
    <row r="100" spans="1:5" ht="12.75">
      <c r="A100" s="15">
        <f t="shared" si="3"/>
        <v>12</v>
      </c>
      <c r="B100" s="16">
        <v>4</v>
      </c>
      <c r="C100" s="17" t="s">
        <v>56</v>
      </c>
      <c r="E100" s="5"/>
    </row>
    <row r="101" spans="1:3" ht="12.75">
      <c r="A101" s="15">
        <f t="shared" si="3"/>
        <v>13</v>
      </c>
      <c r="B101" s="16">
        <v>4</v>
      </c>
      <c r="C101" s="17" t="s">
        <v>94</v>
      </c>
    </row>
    <row r="102" spans="1:3" ht="12.75">
      <c r="A102" s="15">
        <f t="shared" si="3"/>
        <v>14</v>
      </c>
      <c r="B102" s="16">
        <v>4</v>
      </c>
      <c r="C102" s="17" t="s">
        <v>79</v>
      </c>
    </row>
    <row r="103" spans="1:3" ht="12.75">
      <c r="A103" s="15">
        <f t="shared" si="3"/>
        <v>15</v>
      </c>
      <c r="B103" s="16">
        <v>4</v>
      </c>
      <c r="C103" s="17" t="s">
        <v>78</v>
      </c>
    </row>
    <row r="104" spans="1:3" ht="12.75">
      <c r="A104" s="15">
        <f t="shared" si="3"/>
        <v>16</v>
      </c>
      <c r="B104" s="16">
        <v>5</v>
      </c>
      <c r="C104" s="17" t="s">
        <v>77</v>
      </c>
    </row>
    <row r="105" spans="1:3" ht="12.75">
      <c r="A105" s="15">
        <f t="shared" si="3"/>
        <v>17</v>
      </c>
      <c r="B105" s="16">
        <v>5</v>
      </c>
      <c r="C105" s="17" t="s">
        <v>76</v>
      </c>
    </row>
    <row r="106" spans="1:3" ht="12.75">
      <c r="A106" s="15">
        <f t="shared" si="3"/>
        <v>18</v>
      </c>
      <c r="B106" s="16">
        <v>5</v>
      </c>
      <c r="C106" s="17" t="s">
        <v>75</v>
      </c>
    </row>
    <row r="107" spans="1:3" ht="12.75">
      <c r="A107" s="15">
        <f t="shared" si="3"/>
        <v>19</v>
      </c>
      <c r="B107" s="16">
        <v>5</v>
      </c>
      <c r="C107" s="17" t="s">
        <v>74</v>
      </c>
    </row>
    <row r="108" spans="1:3" ht="12.75">
      <c r="A108" s="15">
        <f t="shared" si="3"/>
        <v>20</v>
      </c>
      <c r="B108" s="16">
        <v>6</v>
      </c>
      <c r="C108" s="17" t="s">
        <v>73</v>
      </c>
    </row>
    <row r="109" spans="1:3" ht="12.75">
      <c r="A109" s="15">
        <f t="shared" si="3"/>
        <v>21</v>
      </c>
      <c r="B109" s="16">
        <v>7</v>
      </c>
      <c r="C109" s="17" t="s">
        <v>72</v>
      </c>
    </row>
    <row r="110" spans="1:3" ht="13.5" thickBot="1">
      <c r="A110" s="24">
        <f t="shared" si="3"/>
        <v>22</v>
      </c>
      <c r="B110" s="26">
        <v>8</v>
      </c>
      <c r="C110" s="27" t="s">
        <v>71</v>
      </c>
    </row>
    <row r="112" spans="2:9" s="5" customFormat="1" ht="14.25" thickBot="1">
      <c r="B112" s="5" t="s">
        <v>95</v>
      </c>
      <c r="C112" s="6" t="s">
        <v>18</v>
      </c>
      <c r="E112" s="1"/>
      <c r="I112" s="2"/>
    </row>
    <row r="113" spans="1:3" ht="12.75">
      <c r="A113" s="7">
        <v>1</v>
      </c>
      <c r="B113" s="8">
        <v>0</v>
      </c>
      <c r="C113" s="20"/>
    </row>
    <row r="114" spans="1:3" ht="12.75">
      <c r="A114" s="15">
        <f>A113+1</f>
        <v>2</v>
      </c>
      <c r="B114" s="16">
        <v>1</v>
      </c>
      <c r="C114" s="17" t="s">
        <v>96</v>
      </c>
    </row>
    <row r="115" spans="1:3" ht="12.75">
      <c r="A115" s="15">
        <f aca="true" t="shared" si="4" ref="A115:A166">A114+1</f>
        <v>3</v>
      </c>
      <c r="B115" s="16">
        <v>1</v>
      </c>
      <c r="C115" s="17" t="s">
        <v>97</v>
      </c>
    </row>
    <row r="116" spans="1:3" ht="12.75">
      <c r="A116" s="15">
        <f t="shared" si="4"/>
        <v>4</v>
      </c>
      <c r="B116" s="16">
        <v>1</v>
      </c>
      <c r="C116" s="17" t="s">
        <v>98</v>
      </c>
    </row>
    <row r="117" spans="1:3" ht="12.75">
      <c r="A117" s="15">
        <f t="shared" si="4"/>
        <v>5</v>
      </c>
      <c r="B117" s="16">
        <v>1</v>
      </c>
      <c r="C117" s="17" t="s">
        <v>99</v>
      </c>
    </row>
    <row r="118" spans="1:3" ht="12.75">
      <c r="A118" s="15">
        <f t="shared" si="4"/>
        <v>6</v>
      </c>
      <c r="B118" s="16">
        <v>1</v>
      </c>
      <c r="C118" s="17" t="s">
        <v>100</v>
      </c>
    </row>
    <row r="119" spans="1:3" ht="12.75">
      <c r="A119" s="15">
        <f t="shared" si="4"/>
        <v>7</v>
      </c>
      <c r="B119" s="16">
        <v>1</v>
      </c>
      <c r="C119" s="17" t="s">
        <v>217</v>
      </c>
    </row>
    <row r="120" spans="1:3" ht="12.75">
      <c r="A120" s="15">
        <f t="shared" si="4"/>
        <v>8</v>
      </c>
      <c r="B120" s="16">
        <v>2</v>
      </c>
      <c r="C120" s="17" t="s">
        <v>101</v>
      </c>
    </row>
    <row r="121" spans="1:3" ht="12.75">
      <c r="A121" s="15">
        <f t="shared" si="4"/>
        <v>9</v>
      </c>
      <c r="B121" s="16">
        <v>2</v>
      </c>
      <c r="C121" s="17" t="s">
        <v>102</v>
      </c>
    </row>
    <row r="122" spans="1:3" ht="12.75">
      <c r="A122" s="15">
        <f t="shared" si="4"/>
        <v>10</v>
      </c>
      <c r="B122" s="16">
        <v>2</v>
      </c>
      <c r="C122" s="17" t="s">
        <v>117</v>
      </c>
    </row>
    <row r="123" spans="1:3" ht="12.75">
      <c r="A123" s="15">
        <f t="shared" si="4"/>
        <v>11</v>
      </c>
      <c r="B123" s="16">
        <v>2</v>
      </c>
      <c r="C123" s="17" t="s">
        <v>118</v>
      </c>
    </row>
    <row r="124" spans="1:3" ht="12.75">
      <c r="A124" s="15">
        <f t="shared" si="4"/>
        <v>12</v>
      </c>
      <c r="B124" s="16">
        <v>2</v>
      </c>
      <c r="C124" s="17" t="s">
        <v>218</v>
      </c>
    </row>
    <row r="125" spans="1:3" ht="12.75">
      <c r="A125" s="15">
        <f t="shared" si="4"/>
        <v>13</v>
      </c>
      <c r="B125" s="16">
        <v>3</v>
      </c>
      <c r="C125" s="17" t="s">
        <v>219</v>
      </c>
    </row>
    <row r="126" spans="1:3" ht="12.75">
      <c r="A126" s="15">
        <f t="shared" si="4"/>
        <v>14</v>
      </c>
      <c r="B126" s="16">
        <v>3</v>
      </c>
      <c r="C126" s="17" t="s">
        <v>119</v>
      </c>
    </row>
    <row r="127" spans="1:3" ht="12.75">
      <c r="A127" s="15">
        <f t="shared" si="4"/>
        <v>15</v>
      </c>
      <c r="B127" s="16">
        <v>3</v>
      </c>
      <c r="C127" s="17" t="s">
        <v>120</v>
      </c>
    </row>
    <row r="128" spans="1:3" ht="12.75">
      <c r="A128" s="15">
        <f t="shared" si="4"/>
        <v>16</v>
      </c>
      <c r="B128" s="16">
        <v>4</v>
      </c>
      <c r="C128" s="17" t="s">
        <v>121</v>
      </c>
    </row>
    <row r="129" spans="1:3" ht="12.75">
      <c r="A129" s="15">
        <f t="shared" si="4"/>
        <v>17</v>
      </c>
      <c r="B129" s="16">
        <v>4</v>
      </c>
      <c r="C129" s="17" t="s">
        <v>122</v>
      </c>
    </row>
    <row r="130" spans="1:3" ht="12.75">
      <c r="A130" s="15">
        <f t="shared" si="4"/>
        <v>18</v>
      </c>
      <c r="B130" s="16">
        <v>4</v>
      </c>
      <c r="C130" s="17" t="s">
        <v>123</v>
      </c>
    </row>
    <row r="131" spans="1:3" ht="12.75">
      <c r="A131" s="15">
        <f t="shared" si="4"/>
        <v>19</v>
      </c>
      <c r="B131" s="16">
        <v>4</v>
      </c>
      <c r="C131" s="17" t="s">
        <v>124</v>
      </c>
    </row>
    <row r="132" spans="1:3" ht="12.75">
      <c r="A132" s="15">
        <f t="shared" si="4"/>
        <v>20</v>
      </c>
      <c r="B132" s="16">
        <v>4</v>
      </c>
      <c r="C132" s="17" t="s">
        <v>125</v>
      </c>
    </row>
    <row r="133" spans="1:3" ht="12.75">
      <c r="A133" s="15">
        <f t="shared" si="4"/>
        <v>21</v>
      </c>
      <c r="B133" s="16">
        <v>4</v>
      </c>
      <c r="C133" s="17" t="s">
        <v>126</v>
      </c>
    </row>
    <row r="134" spans="1:3" ht="12.75">
      <c r="A134" s="15">
        <f t="shared" si="4"/>
        <v>22</v>
      </c>
      <c r="B134" s="16">
        <v>4</v>
      </c>
      <c r="C134" s="17" t="s">
        <v>127</v>
      </c>
    </row>
    <row r="135" spans="1:3" ht="12.75">
      <c r="A135" s="15">
        <f t="shared" si="4"/>
        <v>23</v>
      </c>
      <c r="B135" s="16">
        <v>5</v>
      </c>
      <c r="C135" s="17" t="s">
        <v>128</v>
      </c>
    </row>
    <row r="136" spans="1:3" ht="12.75">
      <c r="A136" s="15">
        <f t="shared" si="4"/>
        <v>24</v>
      </c>
      <c r="B136" s="16">
        <v>5</v>
      </c>
      <c r="C136" s="17" t="s">
        <v>126</v>
      </c>
    </row>
    <row r="137" spans="1:3" ht="12.75">
      <c r="A137" s="15">
        <f t="shared" si="4"/>
        <v>25</v>
      </c>
      <c r="B137" s="16">
        <v>5</v>
      </c>
      <c r="C137" s="17" t="s">
        <v>129</v>
      </c>
    </row>
    <row r="138" spans="1:3" ht="12.75">
      <c r="A138" s="15">
        <f t="shared" si="4"/>
        <v>26</v>
      </c>
      <c r="B138" s="16">
        <v>5</v>
      </c>
      <c r="C138" s="17" t="s">
        <v>64</v>
      </c>
    </row>
    <row r="139" spans="1:3" ht="12.75">
      <c r="A139" s="15">
        <f t="shared" si="4"/>
        <v>27</v>
      </c>
      <c r="B139" s="16">
        <v>5</v>
      </c>
      <c r="C139" s="17" t="s">
        <v>130</v>
      </c>
    </row>
    <row r="140" spans="1:3" ht="12.75">
      <c r="A140" s="15">
        <f t="shared" si="4"/>
        <v>28</v>
      </c>
      <c r="B140" s="16">
        <v>5</v>
      </c>
      <c r="C140" s="17" t="s">
        <v>131</v>
      </c>
    </row>
    <row r="141" spans="1:3" ht="12.75">
      <c r="A141" s="15">
        <f t="shared" si="4"/>
        <v>29</v>
      </c>
      <c r="B141" s="16">
        <v>5</v>
      </c>
      <c r="C141" s="17" t="s">
        <v>132</v>
      </c>
    </row>
    <row r="142" spans="1:3" ht="12.75">
      <c r="A142" s="15">
        <f t="shared" si="4"/>
        <v>30</v>
      </c>
      <c r="B142" s="16">
        <v>6</v>
      </c>
      <c r="C142" s="17" t="s">
        <v>220</v>
      </c>
    </row>
    <row r="143" spans="1:3" ht="12.75">
      <c r="A143" s="15">
        <f t="shared" si="4"/>
        <v>31</v>
      </c>
      <c r="B143" s="16">
        <v>6</v>
      </c>
      <c r="C143" s="17" t="s">
        <v>133</v>
      </c>
    </row>
    <row r="144" spans="1:3" ht="12.75">
      <c r="A144" s="15">
        <f t="shared" si="4"/>
        <v>32</v>
      </c>
      <c r="B144" s="16">
        <v>6</v>
      </c>
      <c r="C144" s="17" t="s">
        <v>63</v>
      </c>
    </row>
    <row r="145" spans="1:3" ht="12.75">
      <c r="A145" s="15">
        <f t="shared" si="4"/>
        <v>33</v>
      </c>
      <c r="B145" s="16">
        <v>6</v>
      </c>
      <c r="C145" s="17" t="s">
        <v>64</v>
      </c>
    </row>
    <row r="146" spans="1:3" ht="12.75">
      <c r="A146" s="15">
        <f t="shared" si="4"/>
        <v>34</v>
      </c>
      <c r="B146" s="16">
        <v>6</v>
      </c>
      <c r="C146" s="17" t="s">
        <v>134</v>
      </c>
    </row>
    <row r="147" spans="1:3" ht="12.75">
      <c r="A147" s="15">
        <f t="shared" si="4"/>
        <v>35</v>
      </c>
      <c r="B147" s="16">
        <v>6</v>
      </c>
      <c r="C147" s="17" t="s">
        <v>135</v>
      </c>
    </row>
    <row r="148" spans="1:3" ht="12.75">
      <c r="A148" s="15">
        <f t="shared" si="4"/>
        <v>36</v>
      </c>
      <c r="B148" s="16">
        <v>6</v>
      </c>
      <c r="C148" s="17" t="s">
        <v>136</v>
      </c>
    </row>
    <row r="149" spans="1:3" ht="12.75">
      <c r="A149" s="15">
        <f t="shared" si="4"/>
        <v>37</v>
      </c>
      <c r="B149" s="16">
        <v>6</v>
      </c>
      <c r="C149" s="17" t="s">
        <v>137</v>
      </c>
    </row>
    <row r="150" spans="1:3" ht="12.75">
      <c r="A150" s="15">
        <f t="shared" si="4"/>
        <v>38</v>
      </c>
      <c r="B150" s="16">
        <v>7</v>
      </c>
      <c r="C150" s="17" t="s">
        <v>138</v>
      </c>
    </row>
    <row r="151" spans="1:3" ht="12.75">
      <c r="A151" s="15">
        <f t="shared" si="4"/>
        <v>39</v>
      </c>
      <c r="B151" s="16">
        <v>7</v>
      </c>
      <c r="C151" s="17" t="s">
        <v>139</v>
      </c>
    </row>
    <row r="152" spans="1:3" ht="12.75">
      <c r="A152" s="15">
        <f t="shared" si="4"/>
        <v>40</v>
      </c>
      <c r="B152" s="16">
        <v>7</v>
      </c>
      <c r="C152" s="17" t="s">
        <v>140</v>
      </c>
    </row>
    <row r="153" spans="1:3" ht="12.75">
      <c r="A153" s="15">
        <f t="shared" si="4"/>
        <v>41</v>
      </c>
      <c r="B153" s="16">
        <v>7</v>
      </c>
      <c r="C153" s="17" t="s">
        <v>141</v>
      </c>
    </row>
    <row r="154" spans="1:3" ht="12.75">
      <c r="A154" s="15">
        <f t="shared" si="4"/>
        <v>42</v>
      </c>
      <c r="B154" s="16">
        <v>7</v>
      </c>
      <c r="C154" s="17" t="s">
        <v>142</v>
      </c>
    </row>
    <row r="155" spans="1:3" ht="12.75">
      <c r="A155" s="15">
        <f t="shared" si="4"/>
        <v>43</v>
      </c>
      <c r="B155" s="16">
        <v>7</v>
      </c>
      <c r="C155" s="17" t="s">
        <v>143</v>
      </c>
    </row>
    <row r="156" spans="1:5" ht="12.75">
      <c r="A156" s="15">
        <f t="shared" si="4"/>
        <v>44</v>
      </c>
      <c r="B156" s="16">
        <v>7</v>
      </c>
      <c r="C156" s="17" t="s">
        <v>144</v>
      </c>
      <c r="E156" s="5"/>
    </row>
    <row r="157" spans="1:3" ht="12.75">
      <c r="A157" s="15">
        <f t="shared" si="4"/>
        <v>45</v>
      </c>
      <c r="B157" s="16">
        <v>7</v>
      </c>
      <c r="C157" s="17" t="s">
        <v>145</v>
      </c>
    </row>
    <row r="158" spans="1:3" ht="12.75">
      <c r="A158" s="15">
        <f t="shared" si="4"/>
        <v>46</v>
      </c>
      <c r="B158" s="16">
        <v>7</v>
      </c>
      <c r="C158" s="17" t="s">
        <v>146</v>
      </c>
    </row>
    <row r="159" spans="1:3" ht="12.75">
      <c r="A159" s="15">
        <f t="shared" si="4"/>
        <v>47</v>
      </c>
      <c r="B159" s="16">
        <v>7</v>
      </c>
      <c r="C159" s="17" t="s">
        <v>147</v>
      </c>
    </row>
    <row r="160" spans="1:3" ht="12.75">
      <c r="A160" s="15">
        <f t="shared" si="4"/>
        <v>48</v>
      </c>
      <c r="B160" s="16">
        <v>8</v>
      </c>
      <c r="C160" s="17" t="s">
        <v>148</v>
      </c>
    </row>
    <row r="161" spans="1:3" ht="12.75">
      <c r="A161" s="15">
        <f t="shared" si="4"/>
        <v>49</v>
      </c>
      <c r="B161" s="16">
        <v>8</v>
      </c>
      <c r="C161" s="17" t="s">
        <v>142</v>
      </c>
    </row>
    <row r="162" spans="1:3" ht="12.75">
      <c r="A162" s="15">
        <f t="shared" si="4"/>
        <v>50</v>
      </c>
      <c r="B162" s="16">
        <v>8</v>
      </c>
      <c r="C162" s="17" t="s">
        <v>149</v>
      </c>
    </row>
    <row r="163" spans="1:3" ht="12.75">
      <c r="A163" s="15">
        <f t="shared" si="4"/>
        <v>51</v>
      </c>
      <c r="B163" s="16">
        <v>8</v>
      </c>
      <c r="C163" s="17" t="s">
        <v>150</v>
      </c>
    </row>
    <row r="164" spans="1:3" ht="12.75">
      <c r="A164" s="15">
        <f t="shared" si="4"/>
        <v>52</v>
      </c>
      <c r="B164" s="16">
        <v>8</v>
      </c>
      <c r="C164" s="17" t="s">
        <v>151</v>
      </c>
    </row>
    <row r="165" spans="1:3" ht="12.75">
      <c r="A165" s="15">
        <f t="shared" si="4"/>
        <v>53</v>
      </c>
      <c r="B165" s="16">
        <v>8</v>
      </c>
      <c r="C165" s="17" t="s">
        <v>216</v>
      </c>
    </row>
    <row r="166" spans="1:3" ht="13.5" thickBot="1">
      <c r="A166" s="24">
        <f t="shared" si="4"/>
        <v>54</v>
      </c>
      <c r="B166" s="26">
        <v>8</v>
      </c>
      <c r="C166" s="27" t="s">
        <v>221</v>
      </c>
    </row>
    <row r="168" spans="2:9" s="5" customFormat="1" ht="14.25" thickBot="1">
      <c r="B168" s="5" t="s">
        <v>223</v>
      </c>
      <c r="C168" s="6" t="s">
        <v>224</v>
      </c>
      <c r="E168" s="1"/>
      <c r="I168" s="2"/>
    </row>
    <row r="169" spans="1:3" ht="12.75">
      <c r="A169" s="7">
        <v>1</v>
      </c>
      <c r="B169" s="8">
        <v>0</v>
      </c>
      <c r="C169" s="20"/>
    </row>
    <row r="170" spans="1:3" ht="12.75">
      <c r="A170" s="15">
        <f>A169+1</f>
        <v>2</v>
      </c>
      <c r="B170" s="16">
        <v>1</v>
      </c>
      <c r="C170" s="17" t="s">
        <v>233</v>
      </c>
    </row>
    <row r="171" spans="1:3" ht="12.75">
      <c r="A171" s="15">
        <f aca="true" t="shared" si="5" ref="A171:A200">A170+1</f>
        <v>3</v>
      </c>
      <c r="B171" s="16">
        <v>1</v>
      </c>
      <c r="C171" s="17" t="s">
        <v>166</v>
      </c>
    </row>
    <row r="172" spans="1:3" ht="12.75">
      <c r="A172" s="15">
        <f t="shared" si="5"/>
        <v>4</v>
      </c>
      <c r="B172" s="16">
        <v>1</v>
      </c>
      <c r="C172" s="17" t="s">
        <v>234</v>
      </c>
    </row>
    <row r="173" spans="1:3" ht="12.75">
      <c r="A173" s="15">
        <f t="shared" si="5"/>
        <v>5</v>
      </c>
      <c r="B173" s="30">
        <v>1</v>
      </c>
      <c r="C173" s="31" t="s">
        <v>235</v>
      </c>
    </row>
    <row r="174" spans="1:3" ht="12.75">
      <c r="A174" s="29">
        <f t="shared" si="5"/>
        <v>6</v>
      </c>
      <c r="B174" s="30">
        <v>2</v>
      </c>
      <c r="C174" s="36" t="s">
        <v>236</v>
      </c>
    </row>
    <row r="175" spans="1:3" ht="12.75">
      <c r="A175" s="29">
        <f t="shared" si="5"/>
        <v>7</v>
      </c>
      <c r="B175" s="32"/>
      <c r="C175" s="37" t="s">
        <v>225</v>
      </c>
    </row>
    <row r="176" spans="1:3" ht="12.75">
      <c r="A176" s="15">
        <f t="shared" si="5"/>
        <v>8</v>
      </c>
      <c r="B176" s="32">
        <v>2</v>
      </c>
      <c r="C176" s="33" t="s">
        <v>188</v>
      </c>
    </row>
    <row r="177" spans="1:3" ht="12.75">
      <c r="A177" s="15">
        <f t="shared" si="5"/>
        <v>9</v>
      </c>
      <c r="B177" s="30">
        <v>2</v>
      </c>
      <c r="C177" s="31" t="s">
        <v>152</v>
      </c>
    </row>
    <row r="178" spans="1:3" ht="12.75">
      <c r="A178" s="29">
        <f t="shared" si="5"/>
        <v>10</v>
      </c>
      <c r="B178" s="30">
        <v>3</v>
      </c>
      <c r="C178" s="36" t="s">
        <v>153</v>
      </c>
    </row>
    <row r="179" spans="1:3" ht="12.75">
      <c r="A179" s="29">
        <f t="shared" si="5"/>
        <v>11</v>
      </c>
      <c r="B179" s="32"/>
      <c r="C179" s="37" t="s">
        <v>154</v>
      </c>
    </row>
    <row r="180" spans="1:3" ht="12.75">
      <c r="A180" s="29">
        <f t="shared" si="5"/>
        <v>12</v>
      </c>
      <c r="B180" s="40">
        <v>3</v>
      </c>
      <c r="C180" s="43" t="s">
        <v>155</v>
      </c>
    </row>
    <row r="181" spans="1:3" ht="12.75">
      <c r="A181" s="29">
        <f t="shared" si="5"/>
        <v>13</v>
      </c>
      <c r="B181" s="32"/>
      <c r="C181" s="37" t="s">
        <v>156</v>
      </c>
    </row>
    <row r="182" spans="1:3" ht="12.75">
      <c r="A182" s="29">
        <f t="shared" si="5"/>
        <v>14</v>
      </c>
      <c r="B182" s="40">
        <v>3</v>
      </c>
      <c r="C182" s="43" t="s">
        <v>157</v>
      </c>
    </row>
    <row r="183" spans="1:3" ht="12.75">
      <c r="A183" s="29">
        <f t="shared" si="5"/>
        <v>15</v>
      </c>
      <c r="B183" s="32"/>
      <c r="C183" s="37" t="s">
        <v>158</v>
      </c>
    </row>
    <row r="184" spans="1:3" ht="12.75">
      <c r="A184" s="29">
        <f t="shared" si="5"/>
        <v>16</v>
      </c>
      <c r="B184" s="40">
        <v>3</v>
      </c>
      <c r="C184" s="43" t="s">
        <v>159</v>
      </c>
    </row>
    <row r="185" spans="1:3" ht="12.75">
      <c r="A185" s="29">
        <f t="shared" si="5"/>
        <v>17</v>
      </c>
      <c r="B185" s="32"/>
      <c r="C185" s="37" t="s">
        <v>187</v>
      </c>
    </row>
    <row r="186" spans="1:3" ht="12.75">
      <c r="A186" s="29">
        <f t="shared" si="5"/>
        <v>18</v>
      </c>
      <c r="B186" s="40">
        <v>3</v>
      </c>
      <c r="C186" s="43" t="s">
        <v>160</v>
      </c>
    </row>
    <row r="187" spans="1:3" ht="12.75">
      <c r="A187" s="29">
        <f t="shared" si="5"/>
        <v>19</v>
      </c>
      <c r="B187" s="32"/>
      <c r="C187" s="37" t="s">
        <v>161</v>
      </c>
    </row>
    <row r="188" spans="1:3" ht="12.75">
      <c r="A188" s="15">
        <f t="shared" si="5"/>
        <v>20</v>
      </c>
      <c r="B188" s="32">
        <v>4</v>
      </c>
      <c r="C188" s="33" t="s">
        <v>226</v>
      </c>
    </row>
    <row r="189" spans="1:3" ht="12.75">
      <c r="A189" s="15">
        <f t="shared" si="5"/>
        <v>21</v>
      </c>
      <c r="B189" s="16">
        <v>4</v>
      </c>
      <c r="C189" s="17" t="s">
        <v>227</v>
      </c>
    </row>
    <row r="190" spans="1:5" ht="12.75">
      <c r="A190" s="15">
        <f t="shared" si="5"/>
        <v>22</v>
      </c>
      <c r="B190" s="16">
        <v>4</v>
      </c>
      <c r="C190" s="17" t="s">
        <v>228</v>
      </c>
      <c r="E190" s="5"/>
    </row>
    <row r="191" spans="1:3" ht="12.75">
      <c r="A191" s="15">
        <f t="shared" si="5"/>
        <v>23</v>
      </c>
      <c r="B191" s="16">
        <v>4</v>
      </c>
      <c r="C191" s="17" t="s">
        <v>162</v>
      </c>
    </row>
    <row r="192" spans="1:3" ht="12.75">
      <c r="A192" s="15">
        <f t="shared" si="5"/>
        <v>24</v>
      </c>
      <c r="B192" s="16">
        <v>4</v>
      </c>
      <c r="C192" s="17" t="s">
        <v>229</v>
      </c>
    </row>
    <row r="193" spans="1:3" ht="12.75">
      <c r="A193" s="15">
        <f t="shared" si="5"/>
        <v>25</v>
      </c>
      <c r="B193" s="16">
        <v>4</v>
      </c>
      <c r="C193" s="17" t="s">
        <v>163</v>
      </c>
    </row>
    <row r="194" spans="1:3" ht="12.75">
      <c r="A194" s="15">
        <f t="shared" si="5"/>
        <v>26</v>
      </c>
      <c r="B194" s="16">
        <v>4</v>
      </c>
      <c r="C194" s="17" t="s">
        <v>164</v>
      </c>
    </row>
    <row r="195" spans="1:3" ht="12.75">
      <c r="A195" s="15">
        <f t="shared" si="5"/>
        <v>27</v>
      </c>
      <c r="B195" s="30">
        <v>4</v>
      </c>
      <c r="C195" s="31" t="s">
        <v>230</v>
      </c>
    </row>
    <row r="196" spans="1:3" ht="12.75">
      <c r="A196" s="29">
        <f t="shared" si="5"/>
        <v>28</v>
      </c>
      <c r="B196" s="30">
        <v>4</v>
      </c>
      <c r="C196" s="36" t="s">
        <v>244</v>
      </c>
    </row>
    <row r="197" spans="1:3" ht="12.75">
      <c r="A197" s="29">
        <f t="shared" si="5"/>
        <v>29</v>
      </c>
      <c r="B197" s="32"/>
      <c r="C197" s="37" t="s">
        <v>198</v>
      </c>
    </row>
    <row r="198" spans="1:3" ht="12.75">
      <c r="A198" s="15">
        <f t="shared" si="5"/>
        <v>30</v>
      </c>
      <c r="B198" s="32">
        <v>4</v>
      </c>
      <c r="C198" s="33" t="s">
        <v>231</v>
      </c>
    </row>
    <row r="199" spans="1:3" ht="12.75">
      <c r="A199" s="15">
        <f t="shared" si="5"/>
        <v>31</v>
      </c>
      <c r="B199" s="16">
        <v>4</v>
      </c>
      <c r="C199" s="17" t="s">
        <v>165</v>
      </c>
    </row>
    <row r="200" spans="1:5" ht="13.5" thickBot="1">
      <c r="A200" s="24">
        <f t="shared" si="5"/>
        <v>32</v>
      </c>
      <c r="B200" s="26">
        <v>5</v>
      </c>
      <c r="C200" s="27" t="s">
        <v>232</v>
      </c>
      <c r="E200" s="5"/>
    </row>
    <row r="202" spans="2:9" s="5" customFormat="1" ht="14.25" thickBot="1">
      <c r="B202" s="5" t="s">
        <v>168</v>
      </c>
      <c r="C202" s="6" t="s">
        <v>176</v>
      </c>
      <c r="E202" s="1"/>
      <c r="I202" s="2"/>
    </row>
    <row r="203" spans="1:3" ht="12.75">
      <c r="A203" s="7">
        <v>1</v>
      </c>
      <c r="B203" s="48">
        <v>0</v>
      </c>
      <c r="C203" s="49"/>
    </row>
    <row r="204" spans="1:3" ht="12.75">
      <c r="A204" s="29">
        <f>A203+1</f>
        <v>2</v>
      </c>
      <c r="B204" s="30" t="s">
        <v>169</v>
      </c>
      <c r="C204" s="34" t="s">
        <v>173</v>
      </c>
    </row>
    <row r="205" spans="1:3" ht="12.75">
      <c r="A205" s="29">
        <f aca="true" t="shared" si="6" ref="A205:A210">A204+1</f>
        <v>3</v>
      </c>
      <c r="B205" s="40"/>
      <c r="C205" s="41" t="s">
        <v>174</v>
      </c>
    </row>
    <row r="206" spans="1:3" ht="12.75">
      <c r="A206" s="29">
        <f t="shared" si="6"/>
        <v>4</v>
      </c>
      <c r="B206" s="40"/>
      <c r="C206" s="41" t="s">
        <v>199</v>
      </c>
    </row>
    <row r="207" spans="1:3" ht="12.75">
      <c r="A207" s="29">
        <f t="shared" si="6"/>
        <v>5</v>
      </c>
      <c r="B207" s="32"/>
      <c r="C207" s="35" t="s">
        <v>200</v>
      </c>
    </row>
    <row r="208" spans="1:3" ht="12.75">
      <c r="A208" s="15">
        <f t="shared" si="6"/>
        <v>6</v>
      </c>
      <c r="B208" s="32" t="s">
        <v>169</v>
      </c>
      <c r="C208" s="33" t="s">
        <v>177</v>
      </c>
    </row>
    <row r="209" spans="1:3" ht="12.75">
      <c r="A209" s="15">
        <f t="shared" si="6"/>
        <v>7</v>
      </c>
      <c r="B209" s="16" t="s">
        <v>169</v>
      </c>
      <c r="C209" s="17" t="s">
        <v>178</v>
      </c>
    </row>
    <row r="210" spans="1:3" ht="13.5" thickBot="1">
      <c r="A210" s="24">
        <f t="shared" si="6"/>
        <v>8</v>
      </c>
      <c r="B210" s="26" t="s">
        <v>169</v>
      </c>
      <c r="C210" s="27" t="s">
        <v>179</v>
      </c>
    </row>
    <row r="212" spans="2:9" s="5" customFormat="1" ht="14.25" thickBot="1">
      <c r="B212" s="5" t="s">
        <v>175</v>
      </c>
      <c r="C212" s="6" t="s">
        <v>167</v>
      </c>
      <c r="E212" s="1"/>
      <c r="I212" s="2"/>
    </row>
    <row r="213" spans="1:3" ht="12.75">
      <c r="A213" s="7">
        <v>1</v>
      </c>
      <c r="B213" s="48">
        <v>0</v>
      </c>
      <c r="C213" s="49"/>
    </row>
    <row r="214" spans="1:3" ht="12.75">
      <c r="A214" s="29">
        <f>A213+1</f>
        <v>2</v>
      </c>
      <c r="B214" s="30" t="s">
        <v>170</v>
      </c>
      <c r="C214" s="36" t="s">
        <v>180</v>
      </c>
    </row>
    <row r="215" spans="1:3" ht="12.75">
      <c r="A215" s="29">
        <f aca="true" t="shared" si="7" ref="A215:A222">A214+1</f>
        <v>3</v>
      </c>
      <c r="B215" s="32"/>
      <c r="C215" s="37" t="s">
        <v>181</v>
      </c>
    </row>
    <row r="216" spans="1:3" ht="12.75">
      <c r="A216" s="15">
        <f t="shared" si="7"/>
        <v>4</v>
      </c>
      <c r="B216" s="40" t="s">
        <v>170</v>
      </c>
      <c r="C216" s="50" t="s">
        <v>171</v>
      </c>
    </row>
    <row r="217" spans="1:3" ht="12.75">
      <c r="A217" s="29">
        <f t="shared" si="7"/>
        <v>5</v>
      </c>
      <c r="B217" s="30" t="s">
        <v>170</v>
      </c>
      <c r="C217" s="36" t="s">
        <v>182</v>
      </c>
    </row>
    <row r="218" spans="1:3" ht="12.75">
      <c r="A218" s="29">
        <f t="shared" si="7"/>
        <v>6</v>
      </c>
      <c r="B218" s="40"/>
      <c r="C218" s="43" t="s">
        <v>184</v>
      </c>
    </row>
    <row r="219" spans="1:3" ht="12.75">
      <c r="A219" s="29">
        <f t="shared" si="7"/>
        <v>7</v>
      </c>
      <c r="B219" s="40"/>
      <c r="C219" s="43" t="s">
        <v>183</v>
      </c>
    </row>
    <row r="220" spans="1:3" ht="12.75">
      <c r="A220" s="29">
        <f t="shared" si="7"/>
        <v>8</v>
      </c>
      <c r="B220" s="30" t="s">
        <v>170</v>
      </c>
      <c r="C220" s="36" t="s">
        <v>185</v>
      </c>
    </row>
    <row r="221" spans="1:3" ht="12.75">
      <c r="A221" s="29">
        <f t="shared" si="7"/>
        <v>9</v>
      </c>
      <c r="B221" s="32"/>
      <c r="C221" s="37" t="s">
        <v>186</v>
      </c>
    </row>
    <row r="222" spans="1:3" ht="13.5" thickBot="1">
      <c r="A222" s="24">
        <f t="shared" si="7"/>
        <v>10</v>
      </c>
      <c r="B222" s="38" t="s">
        <v>170</v>
      </c>
      <c r="C222" s="39" t="s">
        <v>172</v>
      </c>
    </row>
    <row r="224" spans="1:45" ht="13.5">
      <c r="A224" s="53"/>
      <c r="B224" s="111"/>
      <c r="C224" s="111"/>
      <c r="D224" s="53"/>
      <c r="E224" s="111"/>
      <c r="F224" s="53"/>
      <c r="G224" s="53"/>
      <c r="H224" s="53"/>
      <c r="I224" s="52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</row>
    <row r="225" spans="1:45" ht="12.75">
      <c r="A225" s="53"/>
      <c r="B225" s="53"/>
      <c r="C225" s="53"/>
      <c r="D225" s="53"/>
      <c r="E225" s="54"/>
      <c r="F225" s="54"/>
      <c r="G225" s="54"/>
      <c r="H225" s="54"/>
      <c r="I225" s="55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</row>
    <row r="226" spans="1:45" ht="12.75">
      <c r="A226" s="53"/>
      <c r="B226" s="53"/>
      <c r="C226" s="53"/>
      <c r="D226" s="53"/>
      <c r="E226" s="54"/>
      <c r="F226" s="53"/>
      <c r="G226" s="100"/>
      <c r="H226" s="105"/>
      <c r="I226" s="52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</row>
    <row r="227" spans="1:45" ht="12.75">
      <c r="A227" s="53"/>
      <c r="B227" s="53"/>
      <c r="C227" s="53"/>
      <c r="D227" s="53"/>
      <c r="E227" s="54"/>
      <c r="F227" s="53"/>
      <c r="G227" s="100"/>
      <c r="H227" s="105"/>
      <c r="I227" s="52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</row>
    <row r="228" spans="1:45" ht="12.75">
      <c r="A228" s="53"/>
      <c r="B228" s="53"/>
      <c r="C228" s="53"/>
      <c r="D228" s="53"/>
      <c r="E228" s="54"/>
      <c r="F228" s="53"/>
      <c r="G228" s="100"/>
      <c r="H228" s="105"/>
      <c r="I228" s="52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</row>
    <row r="229" spans="1:45" ht="12.75">
      <c r="A229" s="53"/>
      <c r="B229" s="53"/>
      <c r="C229" s="53"/>
      <c r="D229" s="53"/>
      <c r="E229" s="54"/>
      <c r="F229" s="53"/>
      <c r="G229" s="100"/>
      <c r="H229" s="105"/>
      <c r="I229" s="52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</row>
    <row r="230" spans="1:45" ht="12.75">
      <c r="A230" s="53"/>
      <c r="B230" s="53"/>
      <c r="C230" s="53"/>
      <c r="D230" s="53"/>
      <c r="E230" s="54"/>
      <c r="F230" s="53"/>
      <c r="G230" s="100"/>
      <c r="H230" s="105"/>
      <c r="I230" s="52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</row>
    <row r="231" spans="1:45" ht="12.75">
      <c r="A231" s="53"/>
      <c r="B231" s="53"/>
      <c r="C231" s="53"/>
      <c r="D231" s="53"/>
      <c r="E231" s="54"/>
      <c r="F231" s="53"/>
      <c r="G231" s="100"/>
      <c r="H231" s="105"/>
      <c r="I231" s="52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</row>
    <row r="232" spans="1:45" ht="12.75">
      <c r="A232" s="53"/>
      <c r="B232" s="53"/>
      <c r="C232" s="53"/>
      <c r="D232" s="53"/>
      <c r="E232" s="54"/>
      <c r="F232" s="53"/>
      <c r="G232" s="100"/>
      <c r="H232" s="105"/>
      <c r="I232" s="52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</row>
    <row r="233" spans="1:45" ht="12.75">
      <c r="A233" s="53"/>
      <c r="B233" s="53"/>
      <c r="C233" s="53"/>
      <c r="D233" s="53"/>
      <c r="E233" s="54"/>
      <c r="F233" s="53"/>
      <c r="G233" s="100"/>
      <c r="H233" s="105"/>
      <c r="I233" s="52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ht="12.75">
      <c r="A234" s="53"/>
      <c r="B234" s="53"/>
      <c r="C234" s="53"/>
      <c r="D234" s="53"/>
      <c r="E234" s="54"/>
      <c r="F234" s="53"/>
      <c r="G234" s="100"/>
      <c r="H234" s="105"/>
      <c r="I234" s="52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</row>
    <row r="235" spans="1:45" ht="12.75">
      <c r="A235" s="53"/>
      <c r="B235" s="53"/>
      <c r="C235" s="53"/>
      <c r="D235" s="53"/>
      <c r="E235" s="54"/>
      <c r="F235" s="53"/>
      <c r="G235" s="100"/>
      <c r="H235" s="105"/>
      <c r="I235" s="52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</row>
    <row r="236" spans="1:45" ht="12.75">
      <c r="A236" s="53"/>
      <c r="B236" s="53"/>
      <c r="C236" s="53"/>
      <c r="D236" s="53"/>
      <c r="E236" s="54"/>
      <c r="F236" s="53"/>
      <c r="G236" s="100"/>
      <c r="H236" s="105"/>
      <c r="I236" s="52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</row>
    <row r="237" spans="1:45" ht="12.75">
      <c r="A237" s="53"/>
      <c r="B237" s="53"/>
      <c r="C237" s="53"/>
      <c r="D237" s="53"/>
      <c r="E237" s="54"/>
      <c r="F237" s="53"/>
      <c r="G237" s="100"/>
      <c r="H237" s="105"/>
      <c r="I237" s="55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112"/>
      <c r="U237" s="112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</row>
    <row r="238" spans="1:45" ht="13.5" customHeight="1">
      <c r="A238" s="53"/>
      <c r="B238" s="53"/>
      <c r="C238" s="53"/>
      <c r="D238" s="53"/>
      <c r="E238" s="54"/>
      <c r="F238" s="53"/>
      <c r="G238" s="100"/>
      <c r="H238" s="105"/>
      <c r="I238" s="55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</row>
    <row r="239" spans="1:45" ht="13.5" customHeight="1">
      <c r="A239" s="53"/>
      <c r="B239" s="53"/>
      <c r="C239" s="53"/>
      <c r="D239" s="53"/>
      <c r="E239" s="54"/>
      <c r="F239" s="53"/>
      <c r="G239" s="100"/>
      <c r="H239" s="105"/>
      <c r="I239" s="55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</row>
    <row r="240" spans="1:45" ht="12.75">
      <c r="A240" s="53"/>
      <c r="B240" s="53"/>
      <c r="C240" s="53"/>
      <c r="D240" s="53"/>
      <c r="E240" s="54"/>
      <c r="F240" s="53"/>
      <c r="G240" s="100"/>
      <c r="H240" s="105"/>
      <c r="I240" s="55"/>
      <c r="J240" s="62"/>
      <c r="K240" s="62"/>
      <c r="L240" s="62"/>
      <c r="M240" s="62"/>
      <c r="N240" s="62"/>
      <c r="O240" s="62"/>
      <c r="P240" s="62"/>
      <c r="Q240" s="62"/>
      <c r="R240" s="116"/>
      <c r="S240" s="62"/>
      <c r="T240" s="62"/>
      <c r="U240" s="62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</row>
    <row r="241" spans="1:45" ht="12.75">
      <c r="A241" s="53"/>
      <c r="B241" s="53"/>
      <c r="C241" s="53"/>
      <c r="D241" s="53"/>
      <c r="E241" s="53"/>
      <c r="F241" s="53"/>
      <c r="G241" s="53"/>
      <c r="H241" s="95"/>
      <c r="I241" s="55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</row>
    <row r="242" spans="1:45" ht="12.75">
      <c r="A242" s="53"/>
      <c r="B242" s="53"/>
      <c r="C242" s="117"/>
      <c r="D242" s="53"/>
      <c r="E242" s="53"/>
      <c r="F242" s="53"/>
      <c r="G242" s="118"/>
      <c r="H242" s="100"/>
      <c r="I242" s="55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</row>
    <row r="243" spans="1:45" ht="12.75">
      <c r="A243" s="53"/>
      <c r="B243" s="53"/>
      <c r="C243" s="53"/>
      <c r="D243" s="53"/>
      <c r="E243" s="53"/>
      <c r="F243" s="53"/>
      <c r="G243" s="53"/>
      <c r="H243" s="100"/>
      <c r="I243" s="55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</row>
    <row r="244" spans="1:45" ht="13.5">
      <c r="A244" s="53"/>
      <c r="B244" s="53"/>
      <c r="C244" s="111"/>
      <c r="D244" s="53"/>
      <c r="E244" s="53"/>
      <c r="F244" s="53"/>
      <c r="G244" s="53"/>
      <c r="H244" s="100"/>
      <c r="I244" s="55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</row>
    <row r="245" spans="1:45" ht="12.75">
      <c r="A245" s="53"/>
      <c r="B245" s="53"/>
      <c r="C245" s="53"/>
      <c r="D245" s="53"/>
      <c r="E245" s="53"/>
      <c r="F245" s="53"/>
      <c r="G245" s="53"/>
      <c r="H245" s="100"/>
      <c r="I245" s="55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</row>
    <row r="246" spans="1:45" ht="12.75">
      <c r="A246" s="53"/>
      <c r="B246" s="53"/>
      <c r="C246" s="53"/>
      <c r="D246" s="53"/>
      <c r="E246" s="53"/>
      <c r="F246" s="53"/>
      <c r="G246" s="53"/>
      <c r="H246" s="100"/>
      <c r="I246" s="55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</row>
    <row r="247" spans="1:45" ht="12.75">
      <c r="A247" s="53"/>
      <c r="B247" s="53"/>
      <c r="C247" s="53"/>
      <c r="D247" s="53"/>
      <c r="E247" s="53"/>
      <c r="F247" s="53"/>
      <c r="G247" s="53"/>
      <c r="H247" s="100"/>
      <c r="I247" s="55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</row>
    <row r="248" spans="1:45" ht="12.75">
      <c r="A248" s="53"/>
      <c r="B248" s="53"/>
      <c r="C248" s="53"/>
      <c r="D248" s="53"/>
      <c r="E248" s="53"/>
      <c r="F248" s="53"/>
      <c r="G248" s="53"/>
      <c r="H248" s="100"/>
      <c r="I248" s="55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</row>
    <row r="249" spans="1:45" ht="12.75">
      <c r="A249" s="53"/>
      <c r="B249" s="53"/>
      <c r="C249" s="53"/>
      <c r="D249" s="53"/>
      <c r="E249" s="53"/>
      <c r="F249" s="53"/>
      <c r="G249" s="53"/>
      <c r="H249" s="100"/>
      <c r="I249" s="55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</row>
    <row r="250" spans="1:45" ht="13.5">
      <c r="A250" s="53"/>
      <c r="B250" s="53"/>
      <c r="C250" s="111"/>
      <c r="D250" s="53"/>
      <c r="E250" s="53"/>
      <c r="F250" s="53"/>
      <c r="G250" s="53"/>
      <c r="H250" s="100"/>
      <c r="I250" s="55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</row>
    <row r="251" spans="1:45" ht="12.75">
      <c r="A251" s="53"/>
      <c r="B251" s="53"/>
      <c r="C251" s="53"/>
      <c r="D251" s="53"/>
      <c r="E251" s="53"/>
      <c r="F251" s="53"/>
      <c r="G251" s="53"/>
      <c r="H251" s="100"/>
      <c r="I251" s="55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</row>
    <row r="252" spans="1:45" ht="12.75">
      <c r="A252" s="53"/>
      <c r="B252" s="119"/>
      <c r="C252" s="119"/>
      <c r="D252" s="53"/>
      <c r="E252" s="53"/>
      <c r="F252" s="53"/>
      <c r="G252" s="118"/>
      <c r="H252" s="100"/>
      <c r="I252" s="55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</row>
    <row r="253" spans="1:45" ht="12.75">
      <c r="A253" s="53"/>
      <c r="B253" s="119"/>
      <c r="C253" s="119"/>
      <c r="D253" s="53"/>
      <c r="E253" s="53"/>
      <c r="F253" s="53"/>
      <c r="G253" s="53"/>
      <c r="H253" s="100"/>
      <c r="I253" s="55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</row>
    <row r="254" spans="1:45" ht="12.75">
      <c r="A254" s="53"/>
      <c r="B254" s="119"/>
      <c r="C254" s="119"/>
      <c r="D254" s="53"/>
      <c r="E254" s="53"/>
      <c r="F254" s="53"/>
      <c r="G254" s="53"/>
      <c r="H254" s="53"/>
      <c r="I254" s="55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</row>
    <row r="255" spans="1:45" ht="12.75">
      <c r="A255" s="53"/>
      <c r="B255" s="119"/>
      <c r="C255" s="119"/>
      <c r="D255" s="53"/>
      <c r="E255" s="53"/>
      <c r="F255" s="53"/>
      <c r="G255" s="53"/>
      <c r="H255" s="53"/>
      <c r="I255" s="55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</row>
    <row r="256" spans="1:45" ht="12.75">
      <c r="A256" s="53"/>
      <c r="B256" s="119"/>
      <c r="C256" s="119"/>
      <c r="D256" s="53"/>
      <c r="E256" s="53"/>
      <c r="F256" s="53"/>
      <c r="G256" s="53"/>
      <c r="H256" s="53"/>
      <c r="I256" s="55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</row>
    <row r="257" spans="1:45" ht="12.75">
      <c r="A257" s="53"/>
      <c r="B257" s="53"/>
      <c r="C257" s="53"/>
      <c r="D257" s="53"/>
      <c r="E257" s="53"/>
      <c r="F257" s="53"/>
      <c r="G257" s="53"/>
      <c r="H257" s="53"/>
      <c r="I257" s="55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</row>
    <row r="258" spans="1:45" ht="13.5">
      <c r="A258" s="53"/>
      <c r="B258" s="53"/>
      <c r="C258" s="111"/>
      <c r="D258" s="53"/>
      <c r="E258" s="53"/>
      <c r="F258" s="53"/>
      <c r="G258" s="53"/>
      <c r="H258" s="53"/>
      <c r="I258" s="55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</row>
    <row r="259" spans="1:45" ht="12.75">
      <c r="A259" s="53"/>
      <c r="B259" s="53"/>
      <c r="C259" s="53"/>
      <c r="D259" s="53"/>
      <c r="E259" s="53"/>
      <c r="F259" s="53"/>
      <c r="G259" s="53"/>
      <c r="H259" s="53"/>
      <c r="I259" s="55"/>
      <c r="J259" s="62"/>
      <c r="K259" s="62"/>
      <c r="L259" s="62"/>
      <c r="M259" s="62"/>
      <c r="N259" s="62"/>
      <c r="O259" s="62"/>
      <c r="P259" s="56"/>
      <c r="Q259" s="62"/>
      <c r="R259" s="62"/>
      <c r="S259" s="62"/>
      <c r="T259" s="62"/>
      <c r="U259" s="62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</row>
    <row r="260" spans="1:45" ht="12.75">
      <c r="A260" s="53"/>
      <c r="B260" s="119"/>
      <c r="C260" s="119"/>
      <c r="D260" s="53"/>
      <c r="E260" s="53"/>
      <c r="F260" s="53"/>
      <c r="G260" s="53"/>
      <c r="H260" s="53"/>
      <c r="I260" s="55"/>
      <c r="J260" s="62"/>
      <c r="K260" s="62"/>
      <c r="L260" s="62"/>
      <c r="M260" s="62"/>
      <c r="N260" s="62"/>
      <c r="O260" s="62"/>
      <c r="P260" s="56"/>
      <c r="Q260" s="62"/>
      <c r="R260" s="62"/>
      <c r="S260" s="62"/>
      <c r="T260" s="62"/>
      <c r="U260" s="62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</row>
    <row r="261" spans="1:45" ht="12.75">
      <c r="A261" s="53"/>
      <c r="B261" s="119"/>
      <c r="C261" s="119"/>
      <c r="D261" s="53"/>
      <c r="E261" s="53"/>
      <c r="F261" s="53"/>
      <c r="G261" s="53"/>
      <c r="H261" s="53"/>
      <c r="I261" s="55"/>
      <c r="J261" s="62"/>
      <c r="K261" s="62"/>
      <c r="L261" s="62"/>
      <c r="M261" s="62"/>
      <c r="N261" s="62"/>
      <c r="O261" s="62"/>
      <c r="P261" s="56"/>
      <c r="Q261" s="62"/>
      <c r="R261" s="62"/>
      <c r="S261" s="62"/>
      <c r="T261" s="62"/>
      <c r="U261" s="62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</row>
    <row r="262" spans="1:45" ht="12.75">
      <c r="A262" s="53"/>
      <c r="B262" s="119"/>
      <c r="C262" s="119"/>
      <c r="D262" s="53"/>
      <c r="E262" s="53"/>
      <c r="F262" s="53"/>
      <c r="G262" s="53"/>
      <c r="H262" s="53"/>
      <c r="I262" s="55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</row>
    <row r="263" spans="1:45" ht="12.75">
      <c r="A263" s="53"/>
      <c r="B263" s="119"/>
      <c r="C263" s="119"/>
      <c r="D263" s="53"/>
      <c r="E263" s="53"/>
      <c r="F263" s="53"/>
      <c r="G263" s="53"/>
      <c r="H263" s="53"/>
      <c r="I263" s="55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</row>
    <row r="264" spans="1:45" ht="12.75">
      <c r="A264" s="53"/>
      <c r="B264" s="119"/>
      <c r="C264" s="119"/>
      <c r="D264" s="53"/>
      <c r="E264" s="53"/>
      <c r="F264" s="53"/>
      <c r="G264" s="53"/>
      <c r="H264" s="53"/>
      <c r="I264" s="55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</row>
    <row r="265" spans="1:45" ht="12.75">
      <c r="A265" s="53"/>
      <c r="B265" s="119"/>
      <c r="C265" s="119"/>
      <c r="D265" s="53"/>
      <c r="E265" s="53"/>
      <c r="F265" s="53"/>
      <c r="G265" s="53"/>
      <c r="H265" s="53"/>
      <c r="I265" s="55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</row>
    <row r="266" spans="1:45" ht="12.75">
      <c r="A266" s="53"/>
      <c r="B266" s="119"/>
      <c r="C266" s="119"/>
      <c r="D266" s="53"/>
      <c r="E266" s="53"/>
      <c r="F266" s="53"/>
      <c r="G266" s="53"/>
      <c r="H266" s="53"/>
      <c r="I266" s="55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</row>
    <row r="267" spans="1:45" ht="12.75">
      <c r="A267" s="53"/>
      <c r="B267" s="119"/>
      <c r="C267" s="119"/>
      <c r="D267" s="53"/>
      <c r="E267" s="53"/>
      <c r="F267" s="53"/>
      <c r="G267" s="53"/>
      <c r="H267" s="53"/>
      <c r="I267" s="55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</row>
    <row r="268" spans="1:45" ht="12.75">
      <c r="A268" s="53"/>
      <c r="B268" s="119"/>
      <c r="C268" s="119"/>
      <c r="D268" s="53"/>
      <c r="E268" s="53"/>
      <c r="F268" s="53"/>
      <c r="G268" s="53"/>
      <c r="H268" s="53"/>
      <c r="I268" s="55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</row>
    <row r="269" spans="1:45" ht="12.75">
      <c r="A269" s="53"/>
      <c r="B269" s="119"/>
      <c r="C269" s="119"/>
      <c r="D269" s="53"/>
      <c r="E269" s="53"/>
      <c r="F269" s="53"/>
      <c r="G269" s="53"/>
      <c r="H269" s="53"/>
      <c r="I269" s="52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</row>
    <row r="270" spans="1:45" ht="12.75">
      <c r="A270" s="53"/>
      <c r="B270" s="119"/>
      <c r="C270" s="119"/>
      <c r="D270" s="53"/>
      <c r="E270" s="53"/>
      <c r="F270" s="53"/>
      <c r="G270" s="53"/>
      <c r="H270" s="53"/>
      <c r="I270" s="52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</row>
    <row r="271" spans="1:45" ht="12.75">
      <c r="A271" s="53"/>
      <c r="B271" s="119"/>
      <c r="C271" s="119"/>
      <c r="D271" s="53"/>
      <c r="E271" s="53"/>
      <c r="F271" s="53"/>
      <c r="G271" s="53"/>
      <c r="H271" s="53"/>
      <c r="I271" s="52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</row>
    <row r="272" spans="1:45" ht="13.5">
      <c r="A272" s="53"/>
      <c r="B272" s="53"/>
      <c r="C272" s="111"/>
      <c r="D272" s="53"/>
      <c r="E272" s="53"/>
      <c r="F272" s="53"/>
      <c r="G272" s="53"/>
      <c r="H272" s="53"/>
      <c r="I272" s="52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</row>
    <row r="273" spans="1:45" ht="12.75">
      <c r="A273" s="53"/>
      <c r="B273" s="53"/>
      <c r="C273" s="53"/>
      <c r="D273" s="53"/>
      <c r="E273" s="53"/>
      <c r="F273" s="53"/>
      <c r="G273" s="53"/>
      <c r="H273" s="53"/>
      <c r="I273" s="114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</row>
    <row r="274" spans="1:45" ht="12.75">
      <c r="A274" s="53"/>
      <c r="B274" s="120"/>
      <c r="C274" s="131"/>
      <c r="D274" s="131"/>
      <c r="E274" s="131"/>
      <c r="F274" s="131"/>
      <c r="G274" s="131"/>
      <c r="H274" s="131"/>
      <c r="I274" s="131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</row>
    <row r="275" spans="1:45" ht="12.75">
      <c r="A275" s="53"/>
      <c r="B275" s="120"/>
      <c r="C275" s="131"/>
      <c r="D275" s="131"/>
      <c r="E275" s="131"/>
      <c r="F275" s="131"/>
      <c r="G275" s="131"/>
      <c r="H275" s="131"/>
      <c r="I275" s="131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</row>
    <row r="276" spans="1:45" ht="12.75">
      <c r="A276" s="53"/>
      <c r="B276" s="120"/>
      <c r="C276" s="131"/>
      <c r="D276" s="131"/>
      <c r="E276" s="131"/>
      <c r="F276" s="131"/>
      <c r="G276" s="131"/>
      <c r="H276" s="131"/>
      <c r="I276" s="131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</row>
    <row r="277" spans="1:45" ht="12.75">
      <c r="A277" s="53"/>
      <c r="B277" s="120"/>
      <c r="C277" s="131"/>
      <c r="D277" s="131"/>
      <c r="E277" s="131"/>
      <c r="F277" s="131"/>
      <c r="G277" s="131"/>
      <c r="H277" s="131"/>
      <c r="I277" s="131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</row>
    <row r="278" spans="1:45" ht="12.75">
      <c r="A278" s="53"/>
      <c r="B278" s="120"/>
      <c r="C278" s="131"/>
      <c r="D278" s="131"/>
      <c r="E278" s="131"/>
      <c r="F278" s="131"/>
      <c r="G278" s="131"/>
      <c r="H278" s="131"/>
      <c r="I278" s="131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</row>
    <row r="279" spans="1:45" ht="12.75">
      <c r="A279" s="53"/>
      <c r="B279" s="120"/>
      <c r="C279" s="131"/>
      <c r="D279" s="131"/>
      <c r="E279" s="131"/>
      <c r="F279" s="131"/>
      <c r="G279" s="131"/>
      <c r="H279" s="131"/>
      <c r="I279" s="131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</row>
    <row r="280" spans="1:45" ht="12.75">
      <c r="A280" s="53"/>
      <c r="B280" s="120"/>
      <c r="C280" s="131"/>
      <c r="D280" s="131"/>
      <c r="E280" s="131"/>
      <c r="F280" s="131"/>
      <c r="G280" s="131"/>
      <c r="H280" s="131"/>
      <c r="I280" s="131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</row>
    <row r="281" spans="1:45" ht="12.75">
      <c r="A281" s="53"/>
      <c r="B281" s="120"/>
      <c r="C281" s="131"/>
      <c r="D281" s="131"/>
      <c r="E281" s="131"/>
      <c r="F281" s="131"/>
      <c r="G281" s="131"/>
      <c r="H281" s="131"/>
      <c r="I281" s="131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</row>
    <row r="282" spans="1:45" ht="12.75">
      <c r="A282" s="53"/>
      <c r="B282" s="120"/>
      <c r="C282" s="131"/>
      <c r="D282" s="131"/>
      <c r="E282" s="131"/>
      <c r="F282" s="131"/>
      <c r="G282" s="131"/>
      <c r="H282" s="131"/>
      <c r="I282" s="131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</row>
    <row r="283" spans="1:45" ht="12.75">
      <c r="A283" s="53"/>
      <c r="B283" s="120"/>
      <c r="C283" s="131"/>
      <c r="D283" s="131"/>
      <c r="E283" s="131"/>
      <c r="F283" s="131"/>
      <c r="G283" s="131"/>
      <c r="H283" s="131"/>
      <c r="I283" s="131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</row>
    <row r="284" spans="1:45" ht="12.75">
      <c r="A284" s="53"/>
      <c r="B284" s="53"/>
      <c r="C284" s="53"/>
      <c r="D284" s="53"/>
      <c r="E284" s="53"/>
      <c r="F284" s="53"/>
      <c r="G284" s="53"/>
      <c r="H284" s="53"/>
      <c r="I284" s="52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</row>
    <row r="285" spans="1:45" ht="13.5">
      <c r="A285" s="53"/>
      <c r="B285" s="53"/>
      <c r="C285" s="111"/>
      <c r="D285" s="53"/>
      <c r="E285" s="53"/>
      <c r="F285" s="111"/>
      <c r="G285" s="53"/>
      <c r="H285" s="53"/>
      <c r="I285" s="52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</row>
    <row r="286" spans="1:45" ht="12.75">
      <c r="A286" s="53"/>
      <c r="B286" s="53"/>
      <c r="C286" s="53"/>
      <c r="D286" s="53"/>
      <c r="E286" s="53"/>
      <c r="F286" s="53"/>
      <c r="G286" s="53"/>
      <c r="H286" s="53"/>
      <c r="I286" s="52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</row>
    <row r="287" spans="1:45" ht="12.75">
      <c r="A287" s="53"/>
      <c r="B287" s="119"/>
      <c r="C287" s="119"/>
      <c r="D287" s="53"/>
      <c r="E287" s="55"/>
      <c r="F287" s="119"/>
      <c r="G287" s="121"/>
      <c r="H287" s="121"/>
      <c r="I287" s="122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</row>
    <row r="288" spans="1:45" ht="12.75">
      <c r="A288" s="53"/>
      <c r="B288" s="119"/>
      <c r="C288" s="119"/>
      <c r="D288" s="53"/>
      <c r="E288" s="121"/>
      <c r="F288" s="123"/>
      <c r="G288" s="123"/>
      <c r="H288" s="123"/>
      <c r="I288" s="124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</row>
    <row r="289" spans="1:45" ht="12.75">
      <c r="A289" s="53"/>
      <c r="B289" s="119"/>
      <c r="C289" s="119"/>
      <c r="D289" s="53"/>
      <c r="E289" s="121"/>
      <c r="F289" s="123"/>
      <c r="G289" s="123"/>
      <c r="H289" s="123"/>
      <c r="I289" s="124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</row>
    <row r="290" spans="1:45" ht="12.75">
      <c r="A290" s="53"/>
      <c r="B290" s="119"/>
      <c r="C290" s="119"/>
      <c r="D290" s="53"/>
      <c r="E290" s="121"/>
      <c r="F290" s="123"/>
      <c r="G290" s="123"/>
      <c r="H290" s="123"/>
      <c r="I290" s="124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</row>
    <row r="291" spans="1:45" ht="12.75">
      <c r="A291" s="53"/>
      <c r="B291" s="119"/>
      <c r="C291" s="119"/>
      <c r="D291" s="53"/>
      <c r="E291" s="121"/>
      <c r="F291" s="123"/>
      <c r="G291" s="123"/>
      <c r="H291" s="123"/>
      <c r="I291" s="124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</row>
    <row r="292" spans="1:45" ht="12.75">
      <c r="A292" s="53"/>
      <c r="B292" s="119"/>
      <c r="C292" s="119"/>
      <c r="D292" s="53"/>
      <c r="E292" s="121"/>
      <c r="F292" s="123"/>
      <c r="G292" s="123"/>
      <c r="H292" s="123"/>
      <c r="I292" s="124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</row>
    <row r="293" spans="1:45" ht="12.75">
      <c r="A293" s="53"/>
      <c r="B293" s="119"/>
      <c r="C293" s="119"/>
      <c r="D293" s="53"/>
      <c r="E293" s="121"/>
      <c r="F293" s="123"/>
      <c r="G293" s="123"/>
      <c r="H293" s="123"/>
      <c r="I293" s="124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</row>
    <row r="294" spans="1:45" ht="12.75">
      <c r="A294" s="53"/>
      <c r="B294" s="119"/>
      <c r="C294" s="119"/>
      <c r="D294" s="53"/>
      <c r="E294" s="121"/>
      <c r="F294" s="123"/>
      <c r="G294" s="123"/>
      <c r="H294" s="123"/>
      <c r="I294" s="124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</row>
    <row r="295" spans="1:45" ht="12.75">
      <c r="A295" s="53"/>
      <c r="B295" s="119"/>
      <c r="C295" s="119"/>
      <c r="D295" s="53"/>
      <c r="E295" s="121"/>
      <c r="F295" s="123"/>
      <c r="G295" s="123"/>
      <c r="H295" s="123"/>
      <c r="I295" s="124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</row>
    <row r="296" spans="1:45" ht="12.75">
      <c r="A296" s="53"/>
      <c r="B296" s="119"/>
      <c r="C296" s="119"/>
      <c r="D296" s="53"/>
      <c r="E296" s="121"/>
      <c r="F296" s="123"/>
      <c r="G296" s="123"/>
      <c r="H296" s="123"/>
      <c r="I296" s="124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</row>
    <row r="297" spans="1:45" ht="12.75">
      <c r="A297" s="53"/>
      <c r="B297" s="119"/>
      <c r="C297" s="119"/>
      <c r="D297" s="53"/>
      <c r="E297" s="121"/>
      <c r="F297" s="123"/>
      <c r="G297" s="123"/>
      <c r="H297" s="123"/>
      <c r="I297" s="124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</row>
    <row r="298" spans="1:45" ht="12.75">
      <c r="A298" s="53"/>
      <c r="B298" s="119"/>
      <c r="C298" s="119"/>
      <c r="D298" s="53"/>
      <c r="E298" s="121"/>
      <c r="F298" s="123"/>
      <c r="G298" s="123"/>
      <c r="H298" s="123"/>
      <c r="I298" s="124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</row>
    <row r="299" spans="1:45" ht="12.75">
      <c r="A299" s="53"/>
      <c r="B299" s="119"/>
      <c r="C299" s="119"/>
      <c r="D299" s="53"/>
      <c r="E299" s="53"/>
      <c r="F299" s="123"/>
      <c r="G299" s="123"/>
      <c r="H299" s="123"/>
      <c r="I299" s="124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</row>
    <row r="300" spans="1:45" ht="12.75">
      <c r="A300" s="53"/>
      <c r="B300" s="119"/>
      <c r="C300" s="119"/>
      <c r="D300" s="53"/>
      <c r="E300" s="53"/>
      <c r="F300" s="123"/>
      <c r="G300" s="123"/>
      <c r="H300" s="123"/>
      <c r="I300" s="124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</row>
    <row r="301" spans="1:45" ht="12.75">
      <c r="A301" s="53"/>
      <c r="B301" s="119"/>
      <c r="C301" s="119"/>
      <c r="D301" s="53"/>
      <c r="E301" s="52"/>
      <c r="F301" s="123"/>
      <c r="G301" s="123"/>
      <c r="H301" s="123"/>
      <c r="I301" s="124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</row>
    <row r="302" spans="1:45" ht="12.75">
      <c r="A302" s="53"/>
      <c r="B302" s="119"/>
      <c r="C302" s="119"/>
      <c r="D302" s="53"/>
      <c r="E302" s="53"/>
      <c r="F302" s="123"/>
      <c r="G302" s="123"/>
      <c r="H302" s="123"/>
      <c r="I302" s="124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</row>
    <row r="303" spans="1:45" ht="12.75">
      <c r="A303" s="53"/>
      <c r="B303" s="119"/>
      <c r="C303" s="119"/>
      <c r="D303" s="53"/>
      <c r="E303" s="53"/>
      <c r="F303" s="123"/>
      <c r="G303" s="123"/>
      <c r="H303" s="123"/>
      <c r="I303" s="124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</row>
    <row r="304" spans="1:45" ht="12.75">
      <c r="A304" s="53"/>
      <c r="B304" s="119"/>
      <c r="C304" s="119"/>
      <c r="D304" s="53"/>
      <c r="E304" s="53"/>
      <c r="F304" s="123"/>
      <c r="G304" s="123"/>
      <c r="H304" s="123"/>
      <c r="I304" s="124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</row>
    <row r="305" spans="1:45" ht="12.75">
      <c r="A305" s="53"/>
      <c r="B305" s="119"/>
      <c r="C305" s="119"/>
      <c r="D305" s="53"/>
      <c r="E305" s="53"/>
      <c r="F305" s="123"/>
      <c r="G305" s="123"/>
      <c r="H305" s="123"/>
      <c r="I305" s="124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</row>
    <row r="306" spans="1:45" ht="12.75">
      <c r="A306" s="53"/>
      <c r="B306" s="119"/>
      <c r="C306" s="119"/>
      <c r="D306" s="53"/>
      <c r="E306" s="53"/>
      <c r="F306" s="123"/>
      <c r="G306" s="123"/>
      <c r="H306" s="123"/>
      <c r="I306" s="124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</row>
    <row r="307" spans="1:45" ht="12.75">
      <c r="A307" s="53"/>
      <c r="B307" s="119"/>
      <c r="C307" s="119"/>
      <c r="D307" s="53"/>
      <c r="E307" s="53"/>
      <c r="F307" s="123"/>
      <c r="G307" s="123"/>
      <c r="H307" s="123"/>
      <c r="I307" s="124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</row>
    <row r="308" spans="1:45" ht="12.75">
      <c r="A308" s="53"/>
      <c r="B308" s="119"/>
      <c r="C308" s="119"/>
      <c r="D308" s="53"/>
      <c r="E308" s="53"/>
      <c r="F308" s="123"/>
      <c r="G308" s="123"/>
      <c r="H308" s="123"/>
      <c r="I308" s="124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</row>
    <row r="309" spans="1:45" ht="12.75">
      <c r="A309" s="53"/>
      <c r="B309" s="119"/>
      <c r="C309" s="119"/>
      <c r="D309" s="53"/>
      <c r="E309" s="53"/>
      <c r="F309" s="123"/>
      <c r="G309" s="123"/>
      <c r="H309" s="123"/>
      <c r="I309" s="124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</row>
    <row r="310" spans="1:45" ht="12.75">
      <c r="A310" s="53"/>
      <c r="B310" s="119"/>
      <c r="C310" s="119"/>
      <c r="D310" s="53"/>
      <c r="E310" s="53"/>
      <c r="F310" s="123"/>
      <c r="G310" s="123"/>
      <c r="H310" s="123"/>
      <c r="I310" s="124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</row>
    <row r="311" spans="1:45" ht="12.75">
      <c r="A311" s="53"/>
      <c r="B311" s="119"/>
      <c r="C311" s="119"/>
      <c r="D311" s="53"/>
      <c r="E311" s="53"/>
      <c r="F311" s="123"/>
      <c r="G311" s="123"/>
      <c r="H311" s="123"/>
      <c r="I311" s="124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</row>
    <row r="312" spans="1:45" ht="12.75">
      <c r="A312" s="53"/>
      <c r="B312" s="119"/>
      <c r="C312" s="119"/>
      <c r="D312" s="53"/>
      <c r="E312" s="53"/>
      <c r="F312" s="123"/>
      <c r="G312" s="123"/>
      <c r="H312" s="123"/>
      <c r="I312" s="124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</row>
    <row r="313" spans="1:45" ht="12.75">
      <c r="A313" s="53"/>
      <c r="B313" s="119"/>
      <c r="C313" s="119"/>
      <c r="D313" s="53"/>
      <c r="E313" s="53"/>
      <c r="F313" s="123"/>
      <c r="G313" s="123"/>
      <c r="H313" s="123"/>
      <c r="I313" s="124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</row>
    <row r="314" spans="1:45" ht="12.75">
      <c r="A314" s="53"/>
      <c r="B314" s="119"/>
      <c r="C314" s="119"/>
      <c r="D314" s="53"/>
      <c r="E314" s="53"/>
      <c r="F314" s="123"/>
      <c r="G314" s="123"/>
      <c r="H314" s="123"/>
      <c r="I314" s="124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</row>
    <row r="315" spans="1:45" ht="12.75">
      <c r="A315" s="53"/>
      <c r="B315" s="53"/>
      <c r="C315" s="53"/>
      <c r="D315" s="53"/>
      <c r="E315" s="53"/>
      <c r="F315" s="123"/>
      <c r="G315" s="123"/>
      <c r="H315" s="123"/>
      <c r="I315" s="124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</row>
    <row r="316" spans="1:45" ht="13.5">
      <c r="A316" s="53"/>
      <c r="B316" s="53"/>
      <c r="C316" s="111"/>
      <c r="D316" s="53"/>
      <c r="E316" s="53"/>
      <c r="F316" s="123"/>
      <c r="G316" s="123"/>
      <c r="H316" s="123"/>
      <c r="I316" s="124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</row>
    <row r="317" spans="1:45" ht="12.75">
      <c r="A317" s="53"/>
      <c r="B317" s="53"/>
      <c r="C317" s="53"/>
      <c r="D317" s="53"/>
      <c r="E317" s="53"/>
      <c r="F317" s="123"/>
      <c r="G317" s="123"/>
      <c r="H317" s="123"/>
      <c r="I317" s="124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</row>
    <row r="318" spans="1:45" ht="12.75">
      <c r="A318" s="53"/>
      <c r="B318" s="53"/>
      <c r="C318" s="117"/>
      <c r="D318" s="53"/>
      <c r="E318" s="53"/>
      <c r="F318" s="123"/>
      <c r="G318" s="123"/>
      <c r="H318" s="123"/>
      <c r="I318" s="124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</row>
    <row r="319" spans="1:45" ht="12.75">
      <c r="A319" s="53"/>
      <c r="B319" s="53"/>
      <c r="C319" s="53"/>
      <c r="D319" s="53"/>
      <c r="E319" s="53"/>
      <c r="F319" s="123"/>
      <c r="G319" s="123"/>
      <c r="H319" s="123"/>
      <c r="I319" s="124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</row>
    <row r="320" spans="1:45" ht="12.75">
      <c r="A320" s="53"/>
      <c r="B320" s="53"/>
      <c r="C320" s="53"/>
      <c r="D320" s="53"/>
      <c r="E320" s="53"/>
      <c r="F320" s="123"/>
      <c r="G320" s="123"/>
      <c r="H320" s="123"/>
      <c r="I320" s="124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</row>
    <row r="321" spans="1:45" ht="12.75">
      <c r="A321" s="53"/>
      <c r="B321" s="53"/>
      <c r="C321" s="53"/>
      <c r="D321" s="53"/>
      <c r="E321" s="53"/>
      <c r="F321" s="123"/>
      <c r="G321" s="123"/>
      <c r="H321" s="123"/>
      <c r="I321" s="124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</row>
    <row r="322" spans="1:45" ht="12.75">
      <c r="A322" s="53"/>
      <c r="B322" s="53"/>
      <c r="C322" s="53"/>
      <c r="D322" s="53"/>
      <c r="E322" s="53"/>
      <c r="F322" s="123"/>
      <c r="G322" s="123"/>
      <c r="H322" s="123"/>
      <c r="I322" s="124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</row>
    <row r="323" spans="1:45" ht="12.75">
      <c r="A323" s="53"/>
      <c r="B323" s="53"/>
      <c r="C323" s="53"/>
      <c r="D323" s="53"/>
      <c r="E323" s="53"/>
      <c r="F323" s="123"/>
      <c r="G323" s="123"/>
      <c r="H323" s="123"/>
      <c r="I323" s="124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</row>
    <row r="324" spans="1:45" ht="12.75">
      <c r="A324" s="53"/>
      <c r="B324" s="53"/>
      <c r="C324" s="53"/>
      <c r="D324" s="53"/>
      <c r="E324" s="53"/>
      <c r="F324" s="123"/>
      <c r="G324" s="123"/>
      <c r="H324" s="123"/>
      <c r="I324" s="124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</row>
    <row r="325" spans="1:45" ht="12.75">
      <c r="A325" s="53"/>
      <c r="B325" s="53"/>
      <c r="C325" s="53"/>
      <c r="D325" s="53"/>
      <c r="E325" s="53"/>
      <c r="F325" s="123"/>
      <c r="G325" s="123"/>
      <c r="H325" s="123"/>
      <c r="I325" s="124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</row>
    <row r="326" spans="1:45" ht="12.75">
      <c r="A326" s="53"/>
      <c r="B326" s="53"/>
      <c r="C326" s="53"/>
      <c r="D326" s="53"/>
      <c r="E326" s="53"/>
      <c r="F326" s="123"/>
      <c r="G326" s="123"/>
      <c r="H326" s="123"/>
      <c r="I326" s="124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</row>
    <row r="327" spans="1:45" ht="12.75">
      <c r="A327" s="53"/>
      <c r="B327" s="53"/>
      <c r="C327" s="53"/>
      <c r="D327" s="53"/>
      <c r="E327" s="53"/>
      <c r="F327" s="123"/>
      <c r="G327" s="123"/>
      <c r="H327" s="123"/>
      <c r="I327" s="124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</row>
  </sheetData>
  <mergeCells count="12">
    <mergeCell ref="C280:I280"/>
    <mergeCell ref="C281:I281"/>
    <mergeCell ref="C282:I282"/>
    <mergeCell ref="C283:I283"/>
    <mergeCell ref="E26:M26"/>
    <mergeCell ref="N26:AG26"/>
    <mergeCell ref="C278:I278"/>
    <mergeCell ref="C279:I279"/>
    <mergeCell ref="C276:I276"/>
    <mergeCell ref="C274:I274"/>
    <mergeCell ref="C275:I275"/>
    <mergeCell ref="C277:I277"/>
  </mergeCells>
  <printOptions/>
  <pageMargins left="0.75" right="0.75" top="1" bottom="1" header="0.4921259845" footer="0.4921259845"/>
  <pageSetup horizontalDpi="300" verticalDpi="300" orientation="portrait" paperSize="9" scale="97" r:id="rId1"/>
  <rowBreaks count="5" manualBreakCount="5">
    <brk id="25" max="2" man="1"/>
    <brk id="45" max="2" man="1"/>
    <brk id="87" max="2" man="1"/>
    <brk id="111" max="2" man="1"/>
    <brk id="16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52"/>
  <sheetViews>
    <sheetView showGridLines="0" tabSelected="1" workbookViewId="0" topLeftCell="A1">
      <pane ySplit="2" topLeftCell="BM27" activePane="bottomLeft" state="frozen"/>
      <selection pane="topLeft" activeCell="A1" sqref="A1"/>
      <selection pane="bottomLeft" activeCell="F46" sqref="F46"/>
    </sheetView>
  </sheetViews>
  <sheetFormatPr defaultColWidth="9.00390625" defaultRowHeight="15.75" customHeight="1"/>
  <cols>
    <col min="1" max="1" width="29.125" style="65" customWidth="1"/>
    <col min="2" max="2" width="13.625" style="65" customWidth="1"/>
    <col min="3" max="3" width="12.125" style="65" bestFit="1" customWidth="1"/>
    <col min="4" max="4" width="12.875" style="65" customWidth="1"/>
    <col min="5" max="5" width="29.125" style="65" customWidth="1"/>
    <col min="6" max="6" width="13.625" style="65" customWidth="1"/>
    <col min="7" max="7" width="6.375" style="65" customWidth="1"/>
    <col min="8" max="8" width="10.25390625" style="65" customWidth="1"/>
    <col min="9" max="9" width="10.625" style="66" customWidth="1"/>
    <col min="10" max="10" width="11.00390625" style="65" hidden="1" customWidth="1"/>
    <col min="11" max="11" width="12.375" style="60" hidden="1" customWidth="1"/>
    <col min="12" max="12" width="0" style="60" hidden="1" customWidth="1"/>
    <col min="13" max="16384" width="9.125" style="65" customWidth="1"/>
  </cols>
  <sheetData>
    <row r="1" spans="1:7" ht="24.75" customHeight="1">
      <c r="A1" s="152" t="s">
        <v>42</v>
      </c>
      <c r="B1" s="152"/>
      <c r="C1" s="152"/>
      <c r="D1" s="152"/>
      <c r="E1" s="152"/>
      <c r="F1" s="63">
        <f>IF(B41&gt;0,B41,F41)</f>
        <v>0</v>
      </c>
      <c r="G1" s="64" t="s">
        <v>203</v>
      </c>
    </row>
    <row r="2" spans="1:7" ht="19.5" customHeight="1" thickBot="1">
      <c r="A2" s="51" t="s">
        <v>215</v>
      </c>
      <c r="B2" s="4"/>
      <c r="C2" s="4"/>
      <c r="D2" s="4"/>
      <c r="E2" s="4"/>
      <c r="F2" s="4"/>
      <c r="G2" s="4"/>
    </row>
    <row r="3" spans="1:10" ht="15.75" customHeight="1">
      <c r="A3" s="67" t="s">
        <v>222</v>
      </c>
      <c r="B3" s="153"/>
      <c r="C3" s="154"/>
      <c r="D3" s="154"/>
      <c r="E3" s="154"/>
      <c r="F3" s="154"/>
      <c r="G3" s="155"/>
      <c r="H3" s="68"/>
      <c r="I3" s="68"/>
      <c r="J3" s="68"/>
    </row>
    <row r="4" spans="1:10" ht="15.75" customHeight="1">
      <c r="A4" s="69" t="s">
        <v>8</v>
      </c>
      <c r="B4" s="156"/>
      <c r="C4" s="157"/>
      <c r="D4" s="157"/>
      <c r="E4" s="157"/>
      <c r="F4" s="157"/>
      <c r="G4" s="158"/>
      <c r="H4" s="70"/>
      <c r="I4" s="70"/>
      <c r="J4" s="70"/>
    </row>
    <row r="5" spans="1:10" ht="15.75" customHeight="1">
      <c r="A5" s="69" t="s">
        <v>9</v>
      </c>
      <c r="B5" s="156"/>
      <c r="C5" s="157"/>
      <c r="D5" s="157"/>
      <c r="E5" s="157"/>
      <c r="F5" s="157"/>
      <c r="G5" s="158"/>
      <c r="H5" s="70"/>
      <c r="I5" s="70"/>
      <c r="J5" s="70"/>
    </row>
    <row r="6" spans="1:7" ht="15.75" customHeight="1" thickBot="1">
      <c r="A6" s="71" t="s">
        <v>10</v>
      </c>
      <c r="B6" s="159"/>
      <c r="C6" s="160"/>
      <c r="D6" s="160"/>
      <c r="E6" s="160"/>
      <c r="F6" s="160"/>
      <c r="G6" s="161"/>
    </row>
    <row r="7" spans="1:7" ht="15.75" customHeight="1">
      <c r="A7" s="72" t="s">
        <v>11</v>
      </c>
      <c r="B7" s="59"/>
      <c r="C7" s="103" t="s">
        <v>201</v>
      </c>
      <c r="D7" s="83"/>
      <c r="E7" s="53"/>
      <c r="F7" s="101"/>
      <c r="G7" s="53"/>
    </row>
    <row r="8" spans="1:7" ht="15.75" customHeight="1" thickBot="1">
      <c r="A8" s="73" t="s">
        <v>12</v>
      </c>
      <c r="B8" s="57"/>
      <c r="C8" s="74" t="s">
        <v>201</v>
      </c>
      <c r="D8" s="83"/>
      <c r="E8" s="53"/>
      <c r="F8" s="56"/>
      <c r="G8" s="53"/>
    </row>
    <row r="9" spans="1:7" ht="15.75" customHeight="1">
      <c r="A9" s="73" t="s">
        <v>13</v>
      </c>
      <c r="B9" s="104"/>
      <c r="C9" s="74" t="s">
        <v>202</v>
      </c>
      <c r="D9" s="83"/>
      <c r="E9" s="53"/>
      <c r="F9" s="56"/>
      <c r="G9" s="53"/>
    </row>
    <row r="10" spans="1:7" ht="15.75" customHeight="1" thickBot="1">
      <c r="A10" s="75" t="s">
        <v>41</v>
      </c>
      <c r="B10" s="58">
        <v>0</v>
      </c>
      <c r="C10" s="76"/>
      <c r="D10" s="83"/>
      <c r="E10" s="53"/>
      <c r="F10" s="102"/>
      <c r="G10" s="53"/>
    </row>
    <row r="11" spans="1:7" ht="15.75" customHeight="1" thickBot="1">
      <c r="A11" s="151"/>
      <c r="B11" s="151"/>
      <c r="C11" s="151"/>
      <c r="D11" s="151"/>
      <c r="E11" s="151"/>
      <c r="F11" s="151"/>
      <c r="G11" s="151"/>
    </row>
    <row r="12" spans="1:11" ht="15.75" customHeight="1">
      <c r="A12" s="137" t="s">
        <v>245</v>
      </c>
      <c r="B12" s="138"/>
      <c r="C12" s="139"/>
      <c r="D12" s="70"/>
      <c r="E12" s="77" t="s">
        <v>7</v>
      </c>
      <c r="F12" s="70"/>
      <c r="G12" s="70"/>
      <c r="H12" s="70"/>
      <c r="I12" s="70"/>
      <c r="J12" s="70"/>
      <c r="K12" s="60">
        <v>1</v>
      </c>
    </row>
    <row r="13" spans="1:11" ht="15.75" customHeight="1" thickBot="1">
      <c r="A13" s="128"/>
      <c r="B13" s="129"/>
      <c r="C13" s="140"/>
      <c r="D13" s="70"/>
      <c r="E13" s="70"/>
      <c r="F13" s="70"/>
      <c r="G13" s="70"/>
      <c r="H13" s="70"/>
      <c r="I13" s="70"/>
      <c r="J13" s="70"/>
      <c r="K13" s="60">
        <v>1</v>
      </c>
    </row>
    <row r="14" spans="1:11" ht="15.75" customHeight="1">
      <c r="A14" s="128"/>
      <c r="B14" s="129"/>
      <c r="C14" s="140"/>
      <c r="D14" s="70"/>
      <c r="E14" s="147"/>
      <c r="F14" s="148"/>
      <c r="G14" s="149"/>
      <c r="H14" s="70"/>
      <c r="I14" s="70"/>
      <c r="J14" s="70"/>
      <c r="K14" s="60">
        <v>1</v>
      </c>
    </row>
    <row r="15" spans="1:11" ht="15.75" customHeight="1">
      <c r="A15" s="128"/>
      <c r="B15" s="129"/>
      <c r="C15" s="140"/>
      <c r="D15" s="70"/>
      <c r="E15" s="132"/>
      <c r="F15" s="133"/>
      <c r="G15" s="134"/>
      <c r="H15" s="70"/>
      <c r="I15" s="70"/>
      <c r="J15" s="70"/>
      <c r="K15" s="60">
        <v>1</v>
      </c>
    </row>
    <row r="16" spans="1:11" ht="15.75" customHeight="1">
      <c r="A16" s="128"/>
      <c r="B16" s="129"/>
      <c r="C16" s="140"/>
      <c r="D16" s="70"/>
      <c r="E16" s="132"/>
      <c r="F16" s="133"/>
      <c r="G16" s="134"/>
      <c r="H16" s="70"/>
      <c r="I16" s="70"/>
      <c r="J16" s="70"/>
      <c r="K16" s="60">
        <v>1</v>
      </c>
    </row>
    <row r="17" spans="1:11" ht="15.75" customHeight="1">
      <c r="A17" s="128"/>
      <c r="B17" s="129"/>
      <c r="C17" s="140"/>
      <c r="D17" s="70"/>
      <c r="E17" s="132"/>
      <c r="F17" s="133"/>
      <c r="G17" s="134"/>
      <c r="H17" s="70"/>
      <c r="I17" s="70"/>
      <c r="J17" s="70"/>
      <c r="K17" s="60">
        <v>1</v>
      </c>
    </row>
    <row r="18" spans="1:12" ht="15.75" customHeight="1">
      <c r="A18" s="128"/>
      <c r="B18" s="129"/>
      <c r="C18" s="140"/>
      <c r="D18" s="70"/>
      <c r="E18" s="132"/>
      <c r="F18" s="133"/>
      <c r="G18" s="134"/>
      <c r="H18" s="70"/>
      <c r="I18" s="70"/>
      <c r="J18" s="70"/>
      <c r="K18" s="60">
        <v>1</v>
      </c>
      <c r="L18" s="60">
        <v>1</v>
      </c>
    </row>
    <row r="19" spans="1:12" ht="15.75" customHeight="1">
      <c r="A19" s="128"/>
      <c r="B19" s="129"/>
      <c r="C19" s="140"/>
      <c r="D19" s="70"/>
      <c r="E19" s="132"/>
      <c r="F19" s="133"/>
      <c r="G19" s="134"/>
      <c r="H19" s="70"/>
      <c r="I19" s="70"/>
      <c r="J19" s="70"/>
      <c r="K19" s="60">
        <v>1</v>
      </c>
      <c r="L19" s="60">
        <v>1</v>
      </c>
    </row>
    <row r="20" spans="1:7" ht="15.75" customHeight="1">
      <c r="A20" s="128"/>
      <c r="B20" s="129"/>
      <c r="C20" s="140"/>
      <c r="D20" s="70"/>
      <c r="E20" s="132"/>
      <c r="F20" s="133"/>
      <c r="G20" s="134"/>
    </row>
    <row r="21" spans="1:7" ht="15.75" customHeight="1">
      <c r="A21" s="128"/>
      <c r="B21" s="129"/>
      <c r="C21" s="140"/>
      <c r="D21" s="70"/>
      <c r="E21" s="132"/>
      <c r="F21" s="133"/>
      <c r="G21" s="134"/>
    </row>
    <row r="22" spans="1:8" ht="15.75" customHeight="1">
      <c r="A22" s="128"/>
      <c r="B22" s="129"/>
      <c r="C22" s="140"/>
      <c r="D22" s="70"/>
      <c r="E22" s="132"/>
      <c r="F22" s="133"/>
      <c r="G22" s="134"/>
      <c r="H22" s="78"/>
    </row>
    <row r="23" spans="1:7" ht="15.75" customHeight="1" thickBot="1">
      <c r="A23" s="128"/>
      <c r="B23" s="129"/>
      <c r="C23" s="140"/>
      <c r="D23" s="70"/>
      <c r="E23" s="144"/>
      <c r="F23" s="145"/>
      <c r="G23" s="146"/>
    </row>
    <row r="24" spans="1:7" ht="15.75" customHeight="1">
      <c r="A24" s="128"/>
      <c r="B24" s="129"/>
      <c r="C24" s="140"/>
      <c r="D24" s="70"/>
      <c r="E24" s="70"/>
      <c r="F24" s="70"/>
      <c r="G24" s="70"/>
    </row>
    <row r="25" spans="1:7" ht="15.75" customHeight="1" thickBot="1">
      <c r="A25" s="141"/>
      <c r="B25" s="142"/>
      <c r="C25" s="143"/>
      <c r="D25" s="70"/>
      <c r="E25" s="70"/>
      <c r="F25" s="70"/>
      <c r="G25" s="70"/>
    </row>
    <row r="26" spans="1:7" ht="15.75" customHeight="1" thickBot="1">
      <c r="A26" s="151"/>
      <c r="B26" s="151"/>
      <c r="C26" s="151"/>
      <c r="D26" s="151"/>
      <c r="E26" s="151"/>
      <c r="F26" s="151"/>
      <c r="G26" s="151"/>
    </row>
    <row r="27" spans="1:7" ht="15.75" customHeight="1">
      <c r="A27" s="79" t="str">
        <f>Definice!C1</f>
        <v>Všeobecná situace</v>
      </c>
      <c r="B27" s="125"/>
      <c r="C27" s="136">
        <v>23</v>
      </c>
      <c r="D27" s="136"/>
      <c r="E27" s="136"/>
      <c r="F27" s="136"/>
      <c r="G27" s="136"/>
    </row>
    <row r="28" spans="1:7" ht="15.75" customHeight="1">
      <c r="A28" s="80" t="str">
        <f>Definice!C26</f>
        <v>Dopravní situace</v>
      </c>
      <c r="B28" s="126"/>
      <c r="C28" s="136"/>
      <c r="D28" s="136"/>
      <c r="E28" s="136"/>
      <c r="F28" s="136"/>
      <c r="G28" s="136"/>
    </row>
    <row r="29" spans="1:11" ht="15.75" customHeight="1">
      <c r="A29" s="80" t="str">
        <f>Definice!C46</f>
        <v>Intenzita využívání</v>
      </c>
      <c r="B29" s="126"/>
      <c r="C29" s="136"/>
      <c r="D29" s="136"/>
      <c r="E29" s="136"/>
      <c r="F29" s="136"/>
      <c r="G29" s="136"/>
      <c r="K29" s="60" t="b">
        <v>0</v>
      </c>
    </row>
    <row r="30" spans="1:11" ht="15.75" customHeight="1">
      <c r="A30" s="80" t="str">
        <f>Definice!C88</f>
        <v>Obytný sektor</v>
      </c>
      <c r="B30" s="126"/>
      <c r="C30" s="136"/>
      <c r="D30" s="136"/>
      <c r="E30" s="136"/>
      <c r="F30" s="136"/>
      <c r="G30" s="136"/>
      <c r="K30" s="60" t="b">
        <v>0</v>
      </c>
    </row>
    <row r="31" spans="1:11" ht="15.75" customHeight="1">
      <c r="A31" s="80" t="str">
        <f>Definice!C112</f>
        <v>Sektor obchodu a služeb</v>
      </c>
      <c r="B31" s="127"/>
      <c r="C31" s="136"/>
      <c r="D31" s="136"/>
      <c r="E31" s="136"/>
      <c r="F31" s="136"/>
      <c r="G31" s="136"/>
      <c r="K31" s="60" t="b">
        <v>0</v>
      </c>
    </row>
    <row r="32" spans="1:11" ht="15.75" customHeight="1">
      <c r="A32" s="80" t="str">
        <f>Definice!C168</f>
        <v>Sektor průmyslu</v>
      </c>
      <c r="B32" s="127"/>
      <c r="C32" s="136"/>
      <c r="D32" s="136"/>
      <c r="E32" s="136"/>
      <c r="F32" s="136"/>
      <c r="G32" s="136"/>
      <c r="K32" s="60" t="b">
        <v>0</v>
      </c>
    </row>
    <row r="33" spans="1:11" ht="15.75" customHeight="1">
      <c r="A33" s="80" t="str">
        <f>Definice!C202</f>
        <v>Faktory snížení</v>
      </c>
      <c r="B33" s="127"/>
      <c r="C33" s="136"/>
      <c r="D33" s="136"/>
      <c r="E33" s="136"/>
      <c r="F33" s="136"/>
      <c r="G33" s="136"/>
      <c r="K33" s="60" t="b">
        <v>0</v>
      </c>
    </row>
    <row r="34" spans="1:11" ht="15.75" customHeight="1" thickBot="1">
      <c r="A34" s="81" t="str">
        <f>Definice!C212</f>
        <v>Faktory zvýšení</v>
      </c>
      <c r="B34" s="127"/>
      <c r="C34" s="136"/>
      <c r="D34" s="136"/>
      <c r="E34" s="136"/>
      <c r="F34" s="136"/>
      <c r="G34" s="136"/>
      <c r="K34" s="60" t="b">
        <v>1</v>
      </c>
    </row>
    <row r="35" spans="1:7" ht="15.75" customHeight="1">
      <c r="A35" s="79" t="s">
        <v>37</v>
      </c>
      <c r="B35" s="82">
        <f>PrumTrida(B27:B34)</f>
        <v>0</v>
      </c>
      <c r="D35" s="83"/>
      <c r="E35" s="52"/>
      <c r="F35" s="52"/>
      <c r="G35" s="52"/>
    </row>
    <row r="36" spans="1:7" ht="15.75" customHeight="1" thickBot="1">
      <c r="A36" s="81" t="s">
        <v>19</v>
      </c>
      <c r="B36" s="84">
        <f>interpolace(B35)</f>
        <v>0</v>
      </c>
      <c r="C36" s="76"/>
      <c r="D36" s="83"/>
      <c r="E36" s="53"/>
      <c r="F36" s="105"/>
      <c r="G36" s="53"/>
    </row>
    <row r="37" spans="1:7" ht="15.75" customHeight="1" thickBot="1">
      <c r="A37" s="135"/>
      <c r="B37" s="135"/>
      <c r="C37" s="135"/>
      <c r="D37" s="52"/>
      <c r="E37" s="53"/>
      <c r="F37" s="105"/>
      <c r="G37" s="53"/>
    </row>
    <row r="38" spans="1:7" ht="15.75" customHeight="1">
      <c r="A38" s="85" t="s">
        <v>20</v>
      </c>
      <c r="B38" s="86">
        <f>B41*(B7-B8)*B10+B41*B8</f>
        <v>0</v>
      </c>
      <c r="C38" s="87" t="s">
        <v>202</v>
      </c>
      <c r="D38" s="52"/>
      <c r="E38" s="106"/>
      <c r="F38" s="107"/>
      <c r="G38" s="54"/>
    </row>
    <row r="39" spans="1:7" ht="15.75" customHeight="1">
      <c r="A39" s="73" t="s">
        <v>38</v>
      </c>
      <c r="B39" s="61">
        <f>B9*B36/(1-B36)</f>
        <v>0</v>
      </c>
      <c r="C39" s="89" t="s">
        <v>202</v>
      </c>
      <c r="D39" s="52"/>
      <c r="E39" s="53"/>
      <c r="F39" s="105"/>
      <c r="G39" s="53"/>
    </row>
    <row r="40" spans="1:7" ht="15.75" customHeight="1">
      <c r="A40" s="73" t="s">
        <v>39</v>
      </c>
      <c r="B40" s="61">
        <f>(B7-B8)*B42</f>
        <v>0</v>
      </c>
      <c r="C40" s="89" t="s">
        <v>202</v>
      </c>
      <c r="D40" s="52"/>
      <c r="E40" s="53"/>
      <c r="F40" s="105"/>
      <c r="G40" s="53"/>
    </row>
    <row r="41" spans="1:7" ht="15.75" customHeight="1">
      <c r="A41" s="88" t="s">
        <v>40</v>
      </c>
      <c r="B41" s="90">
        <f>IF(B8&gt;0,ROUND(B39/B8,0),0)</f>
        <v>0</v>
      </c>
      <c r="C41" s="91" t="s">
        <v>203</v>
      </c>
      <c r="D41" s="52"/>
      <c r="E41" s="106"/>
      <c r="F41" s="108"/>
      <c r="G41" s="107"/>
    </row>
    <row r="42" spans="1:7" ht="15.75" customHeight="1">
      <c r="A42" s="88" t="s">
        <v>103</v>
      </c>
      <c r="B42" s="90">
        <f>(B41*B10)</f>
        <v>0</v>
      </c>
      <c r="C42" s="91" t="s">
        <v>203</v>
      </c>
      <c r="D42" s="52"/>
      <c r="E42" s="106"/>
      <c r="F42" s="108"/>
      <c r="G42" s="107"/>
    </row>
    <row r="43" spans="1:7" ht="15.75" customHeight="1" thickBot="1">
      <c r="A43" s="75" t="s">
        <v>104</v>
      </c>
      <c r="B43" s="92">
        <f>IF($B$7&gt;0,B38/$B$7,0)</f>
        <v>0</v>
      </c>
      <c r="C43" s="93" t="s">
        <v>203</v>
      </c>
      <c r="D43" s="52"/>
      <c r="E43" s="53"/>
      <c r="F43" s="95"/>
      <c r="G43" s="105"/>
    </row>
    <row r="44" spans="5:7" ht="15.75" customHeight="1">
      <c r="E44" s="53"/>
      <c r="F44" s="53"/>
      <c r="G44" s="53"/>
    </row>
    <row r="45" spans="5:7" ht="15.75" customHeight="1">
      <c r="E45" s="109"/>
      <c r="F45" s="110" t="s">
        <v>246</v>
      </c>
      <c r="G45" s="109"/>
    </row>
    <row r="46" ht="15.75" customHeight="1">
      <c r="A46" s="94"/>
    </row>
    <row r="47" spans="1:2" ht="15.75" customHeight="1">
      <c r="A47" s="60"/>
      <c r="B47" s="60"/>
    </row>
    <row r="48" spans="1:2" ht="15.75" customHeight="1">
      <c r="A48" s="150"/>
      <c r="B48" s="150"/>
    </row>
    <row r="49" spans="1:2" ht="15.75" customHeight="1">
      <c r="A49" s="150"/>
      <c r="B49" s="150"/>
    </row>
    <row r="50" spans="1:2" ht="15.75" customHeight="1">
      <c r="A50" s="60"/>
      <c r="B50" s="60"/>
    </row>
    <row r="51" spans="1:2" ht="15.75" customHeight="1">
      <c r="A51" s="150"/>
      <c r="B51" s="150"/>
    </row>
    <row r="52" spans="1:2" ht="15.75" customHeight="1">
      <c r="A52" s="60"/>
      <c r="B52" s="60"/>
    </row>
  </sheetData>
  <mergeCells count="22">
    <mergeCell ref="A11:G11"/>
    <mergeCell ref="A1:E1"/>
    <mergeCell ref="A26:G26"/>
    <mergeCell ref="B3:G3"/>
    <mergeCell ref="B4:G4"/>
    <mergeCell ref="B5:G5"/>
    <mergeCell ref="B6:G6"/>
    <mergeCell ref="E19:G19"/>
    <mergeCell ref="E15:G15"/>
    <mergeCell ref="E16:G16"/>
    <mergeCell ref="A51:B51"/>
    <mergeCell ref="A48:B49"/>
    <mergeCell ref="E17:G17"/>
    <mergeCell ref="E18:G18"/>
    <mergeCell ref="A37:C37"/>
    <mergeCell ref="C27:G34"/>
    <mergeCell ref="A12:C25"/>
    <mergeCell ref="E20:G20"/>
    <mergeCell ref="E21:G21"/>
    <mergeCell ref="E22:G22"/>
    <mergeCell ref="E23:G23"/>
    <mergeCell ref="E14:G14"/>
  </mergeCells>
  <printOptions/>
  <pageMargins left="0.75" right="0.75" top="1" bottom="1" header="0.4921259845" footer="0.4921259845"/>
  <pageSetup firstPageNumber="3" useFirstPageNumber="1" fitToHeight="1" fitToWidth="1" horizontalDpi="300" verticalDpi="300" orientation="portrait" paperSize="9" scale="74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KOPPREA,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Äy.k_prum?mena=EUR ÄŚNB - ÄŚeskĂˇ nĂˇrodnĂ­ banka</dc:title>
  <dc:subject/>
  <dc:creator>KOPPREA, spol. s r. o.</dc:creator>
  <cp:keywords/>
  <dc:description/>
  <cp:lastModifiedBy>Ing. Jiří Lokaj</cp:lastModifiedBy>
  <cp:lastPrinted>2005-04-11T12:00:32Z</cp:lastPrinted>
  <dcterms:created xsi:type="dcterms:W3CDTF">2000-05-19T11:17:28Z</dcterms:created>
  <dcterms:modified xsi:type="dcterms:W3CDTF">2005-12-15T18:07:48Z</dcterms:modified>
  <cp:category/>
  <cp:version/>
  <cp:contentType/>
  <cp:contentStatus/>
</cp:coreProperties>
</file>